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To be uploaded/Cambodia DHS 2021/Wealth/"/>
    </mc:Choice>
  </mc:AlternateContent>
  <xr:revisionPtr revIDLastSave="25" documentId="13_ncr:1_{701A8C73-AE31-42B4-B11A-BAAD85A5D5EE}" xr6:coauthVersionLast="47" xr6:coauthVersionMax="47" xr10:uidLastSave="{CAED88C1-FD79-46BC-8D84-5CCC3610C261}"/>
  <bookViews>
    <workbookView xWindow="-108" yWindow="-108" windowWidth="23256" windowHeight="12576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6" i="1" l="1"/>
  <c r="E23" i="3"/>
  <c r="E12" i="3"/>
  <c r="M117" i="1"/>
  <c r="M129" i="4"/>
  <c r="M146" i="2"/>
  <c r="M128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28" i="4"/>
  <c r="L128" i="4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<sst xmlns="http://schemas.openxmlformats.org/spreadsheetml/2006/main" count="1021" uniqueCount="208">
  <si>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</si>
  <si>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</si>
  <si>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</si>
  <si>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</si>
  <si>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</si>
  <si>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</si>
  <si>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</si>
  <si>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</si>
  <si>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</si>
  <si>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</si>
  <si>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</si>
  <si>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</si>
  <si>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</si>
  <si>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</si>
  <si>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</si>
  <si>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</si>
  <si>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</si>
  <si>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</si>
  <si>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</si>
  <si>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</si>
  <si>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</si>
  <si>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</si>
  <si>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</si>
  <si>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</si>
  <si>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</si>
  <si>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</si>
  <si>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</si>
  <si>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</si>
  <si>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</si>
  <si>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</si>
  <si>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</si>
  <si>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</si>
  <si>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</si>
  <si>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</si>
  <si>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</si>
  <si>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</si>
  <si>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</si>
  <si>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</si>
  <si>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</si>
  <si>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</si>
  <si>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</si>
  <si>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</si>
  <si>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</si>
  <si>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</si>
  <si>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</si>
  <si>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</si>
  <si>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</si>
  <si>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</si>
  <si>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</si>
  <si>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</si>
  <si>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</si>
  <si>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</si>
  <si>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</si>
  <si>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</si>
  <si>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QH101_41 Source of drinking water: Protected spring</t>
  </si>
  <si>
    <t>QH101_42 Source of drinking water: Unprotected spring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</si>
  <si>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</si>
  <si>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</si>
  <si>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</si>
  <si>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</si>
  <si>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</si>
  <si>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</si>
  <si>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</si>
  <si>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</si>
  <si>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</si>
  <si>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</si>
  <si>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</si>
  <si>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</si>
  <si>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</si>
  <si>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</si>
  <si>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</si>
  <si>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</si>
  <si>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</si>
  <si>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</si>
  <si>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</si>
  <si>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</si>
  <si>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</si>
  <si>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</si>
  <si>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QH109_96_sh Type of toilet facility: Other - shared</t>
  </si>
  <si>
    <t>HOUSE Owns a house</t>
  </si>
  <si>
    <t>LAND Owns land</t>
  </si>
  <si>
    <t>memsleep Number of members per sleeping room</t>
  </si>
  <si>
    <t>landarea</t>
  </si>
  <si>
    <t>(Constant)</t>
  </si>
  <si>
    <t>urbscore Urban wealth score</t>
  </si>
  <si>
    <t>rurscore Rural wealth score</t>
  </si>
  <si>
    <t>Table 1</t>
  </si>
  <si>
    <t>Ncombsco Combined wealth index</t>
  </si>
  <si>
    <t>Nurbscor Urban wealth index</t>
  </si>
  <si>
    <t>Nrurscor Rural wealth index</t>
  </si>
  <si>
    <t>QH101_61 Source of drinking water: Tanker truck</t>
  </si>
  <si>
    <t>QH101_71 Source of drinking water: Cart with small tank</t>
  </si>
  <si>
    <t>QH109_41 Type of toilet facility: Bucket toilet</t>
  </si>
  <si>
    <t>QH109_51 Type of toilet facility: Hanging toilet/hanging latrine</t>
  </si>
  <si>
    <t>QH109_51_sh Type of toilet facility: Hanging toilet/hanging latrine - shared</t>
  </si>
  <si>
    <t>QH101_31 Source of drinking water: Protected well</t>
  </si>
  <si>
    <t>QH101_32 Source of drinking water: Unprotected well</t>
  </si>
  <si>
    <t>QH117_1 Type of cookstove: Electric stove</t>
  </si>
  <si>
    <t>QH117_2 Type of cookstove: Solar cooker</t>
  </si>
  <si>
    <t>QH117_3 Type of cookstove: Liquefied petroleum gas (LPG)/cooking gas stove</t>
  </si>
  <si>
    <t>QH117_4 Type of cookstove: Piped natural gas stove</t>
  </si>
  <si>
    <t>QH117_5 Type of cookstove: Biogas stove</t>
  </si>
  <si>
    <t>QH117_6 Type of cookstove: Liquid fuel stove</t>
  </si>
  <si>
    <t>QH117_8 Type of cookstove: Traditional solid fuel stove</t>
  </si>
  <si>
    <t>QH117_9 Type of cookstove: Three stone stove/open fire</t>
  </si>
  <si>
    <t>QH117_95 Type of cookstove: No food cooked in household</t>
  </si>
  <si>
    <t>QH117_96 Type of cookstove: Other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</si>
  <si>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</si>
  <si>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</si>
  <si>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</si>
  <si>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</si>
  <si>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</si>
  <si>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QH120_9 Type of cooking fuel: Animal dung/waste</t>
  </si>
  <si>
    <t>QH120_10 Type of cooking fuel: Processed biomass (pellets) or woodchips</t>
  </si>
  <si>
    <t>QH120_11 Type of cooking fuel: Garbage/plastic</t>
  </si>
  <si>
    <t>QH120_96 Type of cooking fuel: Other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</si>
  <si>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</si>
  <si>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</si>
  <si>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</si>
  <si>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</si>
  <si>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QH126_5 Type of light at home: Biogas lamp</t>
  </si>
  <si>
    <t>QH126_6 Type of light at home: Gasoline lamp</t>
  </si>
  <si>
    <t>QH126_7 Type of light at home: Kerosene or paraffin lamp</t>
  </si>
  <si>
    <t>QH126_8 Type of light at home: Charcoal</t>
  </si>
  <si>
    <t>QH126_9 Type of light at home: Wood</t>
  </si>
  <si>
    <t>QH126_13 Type of light at home: Oil lamp</t>
  </si>
  <si>
    <t>QH126_14 Type of light at home: Candle</t>
  </si>
  <si>
    <t>QH126_95 Type of light at home: No lighting in household</t>
  </si>
  <si>
    <t>QH126_96 Type of light at home: Other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</si>
  <si>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</si>
  <si>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</si>
  <si>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</si>
  <si>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</si>
  <si>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</si>
  <si>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</si>
  <si>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QH133A Watch</t>
  </si>
  <si>
    <t>QH133C Bicycle</t>
  </si>
  <si>
    <t>QH133D Motorcycle or scooter</t>
  </si>
  <si>
    <t>QH133E Animal-drawn cart</t>
  </si>
  <si>
    <t>QH133F Car or Truck</t>
  </si>
  <si>
    <t>QH133G Boat with a motor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</si>
  <si>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</si>
  <si>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</si>
  <si>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</si>
  <si>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</si>
  <si>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</t>
  </si>
  <si>
    <t>QH152_22 Main floor material: Palm/bamboo</t>
  </si>
  <si>
    <t>QH152_31 Main floor material: Parquet or polished wood</t>
  </si>
  <si>
    <t>QH152_32 Main floor material: Vinyl or asphalt strips</t>
  </si>
  <si>
    <t>QH152_33 Main floor material: Ceramic tiles</t>
  </si>
  <si>
    <t>QH152_34 Main floor material: Cement</t>
  </si>
  <si>
    <t>QH152_35 Main floor material: Carpet</t>
  </si>
  <si>
    <t>QH152_96 Main floor material: Other</t>
  </si>
  <si>
    <t>QH153_11 Main roof material: No roof</t>
  </si>
  <si>
    <t>QH153_12 Main roof material: Thatch/palm leaf</t>
  </si>
  <si>
    <t>QH153_13 Main roof material: Sod</t>
  </si>
  <si>
    <t>QH153_21 Main roof material: Rustic mat</t>
  </si>
  <si>
    <t>QH153_22 Main roof material: Palm/bamboo</t>
  </si>
  <si>
    <t>QH153_23 Main roof material: Wood planks</t>
  </si>
  <si>
    <t>QH153_24 Main roof material: Cardboard</t>
  </si>
  <si>
    <t>QH153_31 Main roof material: Metal</t>
  </si>
  <si>
    <t>QH153_32 Main roof material: Wood</t>
  </si>
  <si>
    <t>QH153_33 Main roof material: Calamine/cement fiber</t>
  </si>
  <si>
    <t>QH153_34 Main roof material: Ceramic tiles</t>
  </si>
  <si>
    <t>QH153_35 Main roof material: Cement</t>
  </si>
  <si>
    <t>QH153_36 Main roof material: Roofing shingles</t>
  </si>
  <si>
    <t>QH153_96 Main roof material: Other</t>
  </si>
  <si>
    <t>QH154_11 Main wall material: No walls</t>
  </si>
  <si>
    <t>QH154_12 Main wall material: Cane/palm/trunks</t>
  </si>
  <si>
    <t>QH154_13 Main wall material: Dirt</t>
  </si>
  <si>
    <t>QH154_21 Main wall material: Bamboo with mud</t>
  </si>
  <si>
    <t>QH154_22 Main wall material: Stone with mud</t>
  </si>
  <si>
    <t>QH154_24 Main wall material: Plywood</t>
  </si>
  <si>
    <t>QH154_25 Main wall material: Cardboard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</si>
  <si>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</si>
  <si>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</si>
  <si>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</si>
  <si>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</si>
  <si>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</si>
  <si>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</si>
  <si>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</si>
  <si>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</si>
  <si>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</si>
  <si>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</si>
  <si>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</si>
  <si>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</si>
  <si>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</si>
  <si>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</si>
  <si>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</si>
  <si>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</si>
  <si>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</si>
  <si>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</si>
  <si>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</si>
  <si>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</si>
  <si>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</si>
  <si>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</si>
  <si>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QH129F_1 Chickens or other poultry: 1-4</t>
  </si>
  <si>
    <t>QH129F_2 Chickens or other poultry: 5-9</t>
  </si>
  <si>
    <t>QH129F_3 Chickens or other poultry: 10+</t>
  </si>
  <si>
    <t>1 Lowest</t>
  </si>
  <si>
    <t>2 Second</t>
  </si>
  <si>
    <t>3 Middle</t>
  </si>
  <si>
    <t>4 Fourth</t>
  </si>
  <si>
    <t>5 Highest</t>
  </si>
  <si>
    <t>QH129E_3 Sheep: 10+</t>
  </si>
  <si>
    <t>Cambodia DHS 2021-22</t>
  </si>
  <si>
    <t>Urban</t>
  </si>
  <si>
    <t xml:space="preserve">Histogram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</si>
</sst>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  <numFmt numFmtId="176" formatCode="0.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0" fontId="5" fillId="0" borderId="24" xfId="2" applyFont="1" applyBorder="1" applyAlignment="1">
      <alignment horizontal="left" vertical="top" wrapText="1"/>
    </xf>
    <xf numFmtId="0" fontId="4" fillId="0" borderId="0" xfId="2"/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0" fontId="5" fillId="0" borderId="2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22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0" fontId="5" fillId="0" borderId="23" xfId="4" applyFont="1" applyBorder="1" applyAlignment="1">
      <alignment horizontal="left" vertical="top" wrapText="1"/>
    </xf>
    <xf numFmtId="0" fontId="5" fillId="0" borderId="24" xfId="4" applyFont="1" applyBorder="1" applyAlignment="1">
      <alignment horizontal="left" vertical="top" wrapText="1"/>
    </xf>
    <xf numFmtId="0" fontId="2" fillId="0" borderId="33" xfId="4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74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175" fontId="5" fillId="0" borderId="24" xfId="4" applyNumberFormat="1" applyFont="1" applyBorder="1" applyAlignment="1">
      <alignment horizontal="right" vertical="center"/>
    </xf>
    <xf numFmtId="165" fontId="5" fillId="0" borderId="16" xfId="4" applyNumberFormat="1" applyFont="1" applyBorder="1" applyAlignment="1">
      <alignment horizontal="right" vertical="center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2" fillId="0" borderId="0" xfId="2" applyFont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0" xfId="3" applyFont="1" applyAlignment="1">
      <alignment horizontal="left" vertical="top" wrapText="1"/>
    </xf>
    <xf numFmtId="0" fontId="2" fillId="0" borderId="0" xfId="3" applyFont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13" xfId="4" applyFont="1" applyBorder="1" applyAlignment="1">
      <alignment horizontal="left" vertical="top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2" fillId="0" borderId="0" xfId="4" applyFont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vertical="top" wrapText="1"/>
    </xf>
    <xf numFmtId="0" fontId="2" fillId="0" borderId="33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176" fontId="0" fillId="0" borderId="0" xfId="0" applyNumberFormat="1" applyAlignment="1">
      <alignment horizontal="center" vertical="center"/>
    </xf>
  </cellXfs>
  <cellStyles count="5">
    <cellStyle name="Normal" xfId="0" builtinId="0"/>
    <cellStyle name="Normal_Common" xfId="1" xr:uid="{00000000-0005-0000-0000-000001000000}"/>
    <cellStyle name="Normal_Composite" xfId="4" xr:uid="{EC50C840-EB98-40B1-B384-434EB07E3144}"/>
    <cellStyle name="Normal_Rural" xfId="3" xr:uid="{D75E3559-80B0-492B-B49A-3BF75955124D}"/>
    <cellStyle name="Normal_Urban" xfId="2" xr:uid="{EECCC5BA-6DFB-43D5-A718-D5E17E2CBF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49</xdr:row>
      <xdr:rowOff>0</xdr:rowOff>
    </xdr:from>
    <xdr:to>
      <xdr:col>10</xdr:col>
      <xdr:colOff>39370</xdr:colOff>
      <xdr:row>75</xdr:row>
      <xdr:rowOff>118322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0231CD-F776-4B6D-B194-CEA686485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5667" y="9736667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1"/>
  <sheetViews>
    <sheetView tabSelected="1" workbookViewId="0"/>
  </sheetViews>
  <sheetFormatPr defaultColWidth="9.140625" defaultRowHeight="15" x14ac:dyDescent="0.25"/>
  <cols>
    <col min="1" max="1" width="9.140625" style="2"/>
    <col min="2" max="2" width="63.140625" style="2" customWidth="1"/>
    <col min="3" max="6" width="9.140625" style="2"/>
    <col min="7" max="7" width="2.85546875" style="2" customWidth="1"/>
    <col min="8" max="8" width="58.42578125" style="2" customWidth="1"/>
    <col min="9" max="9" width="10.28515625" style="2" bestFit="1" customWidth="1"/>
    <col min="10" max="10" width="6" style="2" customWidth="1"/>
    <col min="11" max="11" width="13.710937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205</v>
      </c>
    </row>
    <row r="2" spans="1:12" ht="15.75" customHeight="1" thickBot="1" x14ac:dyDescent="0.25">
      <c r="H2" s="125" t="s">
        <v>6</v>
      </c>
      <c r="I2" s="125"/>
      <c r="J2" s="9"/>
    </row>
    <row r="3" spans="1:12" ht="16.5" thickTop="1" thickBot="1" x14ac:dyDescent="0.25">
      <c r="B3" s="125" t="s">
        <v>0</v>
      </c>
      <c r="C3" s="125"/>
      <c r="D3" s="125"/>
      <c r="E3" s="125"/>
      <c r="F3" s="125"/>
      <c r="H3" s="126" t="s">
        <v>45</v>
      </c>
      <c r="I3" s="10" t="s">
        <v>4</v>
      </c>
      <c r="J3" s="9"/>
      <c r="K3" s="123" t="s">
        <v>8</v>
      </c>
      <c r="L3" s="123"/>
    </row>
    <row r="4" spans="1:12" ht="27" thickTop="1" thickBot="1" x14ac:dyDescent="0.25">
      <c r="B4" s="128" t="s">
        <v>45</v>
      </c>
      <c r="C4" s="3" t="s">
        <v>1</v>
      </c>
      <c r="D4" s="4" t="s">
        <v>47</v>
      </c>
      <c r="E4" s="4" t="s">
        <v>48</v>
      </c>
      <c r="F4" s="5" t="s">
        <v>2</v>
      </c>
      <c r="H4" s="127"/>
      <c r="I4" s="11" t="s">
        <v>5</v>
      </c>
      <c r="J4" s="9"/>
      <c r="K4" s="1" t="s">
        <v>9</v>
      </c>
      <c r="L4" s="1" t="s">
        <v>10</v>
      </c>
    </row>
    <row r="5" spans="1:12" ht="15.6" customHeight="1" thickTop="1" x14ac:dyDescent="0.2">
      <c r="B5" s="6" t="s">
        <v>49</v>
      </c>
      <c r="C5" s="46">
        <v>0.15005286936460638</v>
      </c>
      <c r="D5" s="47">
        <v>0.35713181862343629</v>
      </c>
      <c r="E5" s="48">
        <v>20806</v>
      </c>
      <c r="F5" s="49">
        <v>0</v>
      </c>
      <c r="H5" s="6" t="s">
        <v>49</v>
      </c>
      <c r="I5" s="58">
        <v>4.5837898300330311E-2</v>
      </c>
      <c r="J5" s="9"/>
      <c r="K5" s="158">
        <f t="shared" ref="K5:K36" si="0">((1-C5)/D5)*I5</f>
        <v>0.10909078413929385</v>
      </c>
      <c r="L5" s="158">
        <f t="shared" ref="L5:L36" si="1">((0-C5)/D5)*I5</f>
        <v>-1.9259298127283164E-2</v>
      </c>
    </row>
    <row r="6" spans="1:12" ht="15.6" customHeight="1" x14ac:dyDescent="0.2">
      <c r="B6" s="7" t="s">
        <v>50</v>
      </c>
      <c r="C6" s="50">
        <v>2.7251754301643758E-2</v>
      </c>
      <c r="D6" s="51">
        <v>0.16282005514866241</v>
      </c>
      <c r="E6" s="52">
        <v>20806</v>
      </c>
      <c r="F6" s="53">
        <v>0</v>
      </c>
      <c r="H6" s="7" t="s">
        <v>50</v>
      </c>
      <c r="I6" s="59">
        <v>4.4657306909082657E-3</v>
      </c>
      <c r="J6" s="9"/>
      <c r="K6" s="158">
        <f t="shared" si="0"/>
        <v>2.6679954698308007E-2</v>
      </c>
      <c r="L6" s="158">
        <f t="shared" si="1"/>
        <v>-7.4744475092349623E-4</v>
      </c>
    </row>
    <row r="7" spans="1:12" ht="15.6" customHeight="1" x14ac:dyDescent="0.2">
      <c r="B7" s="7" t="s">
        <v>51</v>
      </c>
      <c r="C7" s="50">
        <v>3.364414111314044E-3</v>
      </c>
      <c r="D7" s="51">
        <v>5.790730521049265E-2</v>
      </c>
      <c r="E7" s="52">
        <v>20806</v>
      </c>
      <c r="F7" s="53">
        <v>0</v>
      </c>
      <c r="H7" s="7" t="s">
        <v>51</v>
      </c>
      <c r="I7" s="59">
        <v>-2.985513423815E-3</v>
      </c>
      <c r="J7" s="9"/>
      <c r="K7" s="158">
        <f t="shared" si="0"/>
        <v>-5.138330836682161E-2</v>
      </c>
      <c r="L7" s="158">
        <f t="shared" si="1"/>
        <v>1.7345831335250348E-4</v>
      </c>
    </row>
    <row r="8" spans="1:12" ht="15.6" customHeight="1" x14ac:dyDescent="0.2">
      <c r="B8" s="7" t="s">
        <v>52</v>
      </c>
      <c r="C8" s="50">
        <v>1.2592521388061136E-2</v>
      </c>
      <c r="D8" s="51">
        <v>0.11151030192559105</v>
      </c>
      <c r="E8" s="52">
        <v>20806</v>
      </c>
      <c r="F8" s="53">
        <v>0</v>
      </c>
      <c r="H8" s="7" t="s">
        <v>52</v>
      </c>
      <c r="I8" s="59">
        <v>1.5990867296595639E-2</v>
      </c>
      <c r="J8" s="9"/>
      <c r="K8" s="158">
        <f t="shared" si="0"/>
        <v>0.14159680034482985</v>
      </c>
      <c r="L8" s="158">
        <f t="shared" si="1"/>
        <v>-1.8058003159241345E-3</v>
      </c>
    </row>
    <row r="9" spans="1:12" ht="15.6" customHeight="1" x14ac:dyDescent="0.2">
      <c r="B9" s="7" t="s">
        <v>53</v>
      </c>
      <c r="C9" s="50">
        <v>0.19869268480246083</v>
      </c>
      <c r="D9" s="51">
        <v>0.39902575666662005</v>
      </c>
      <c r="E9" s="52">
        <v>20806</v>
      </c>
      <c r="F9" s="53">
        <v>0</v>
      </c>
      <c r="H9" s="7" t="s">
        <v>53</v>
      </c>
      <c r="I9" s="59">
        <v>-1.9575665144541708E-2</v>
      </c>
      <c r="J9" s="9"/>
      <c r="K9" s="158">
        <f t="shared" si="0"/>
        <v>-3.9311055534904431E-2</v>
      </c>
      <c r="L9" s="158">
        <f t="shared" si="1"/>
        <v>9.7475949844826604E-3</v>
      </c>
    </row>
    <row r="10" spans="1:12" ht="15.6" customHeight="1" x14ac:dyDescent="0.2">
      <c r="B10" s="7" t="s">
        <v>95</v>
      </c>
      <c r="C10" s="50">
        <v>5.1379409785638756E-2</v>
      </c>
      <c r="D10" s="51">
        <v>0.22077569775891626</v>
      </c>
      <c r="E10" s="52">
        <v>20806</v>
      </c>
      <c r="F10" s="53">
        <v>0</v>
      </c>
      <c r="H10" s="7" t="s">
        <v>95</v>
      </c>
      <c r="I10" s="59">
        <v>-1.4647974442340263E-2</v>
      </c>
      <c r="J10" s="9"/>
      <c r="K10" s="158">
        <f t="shared" si="0"/>
        <v>-6.2938857410434895E-2</v>
      </c>
      <c r="L10" s="158">
        <f t="shared" si="1"/>
        <v>3.4089090830295835E-3</v>
      </c>
    </row>
    <row r="11" spans="1:12" ht="15.6" customHeight="1" x14ac:dyDescent="0.2">
      <c r="B11" s="7" t="s">
        <v>96</v>
      </c>
      <c r="C11" s="50">
        <v>4.3256752859751994E-2</v>
      </c>
      <c r="D11" s="51">
        <v>0.20343941458383677</v>
      </c>
      <c r="E11" s="52">
        <v>20806</v>
      </c>
      <c r="F11" s="53">
        <v>0</v>
      </c>
      <c r="H11" s="7" t="s">
        <v>96</v>
      </c>
      <c r="I11" s="59">
        <v>-2.4010852050700422E-2</v>
      </c>
      <c r="J11" s="9"/>
      <c r="K11" s="158">
        <f t="shared" si="0"/>
        <v>-0.11291922268152429</v>
      </c>
      <c r="L11" s="158">
        <f t="shared" si="1"/>
        <v>5.1053602136728561E-3</v>
      </c>
    </row>
    <row r="12" spans="1:12" ht="15.6" customHeight="1" x14ac:dyDescent="0.2">
      <c r="B12" s="7" t="s">
        <v>54</v>
      </c>
      <c r="C12" s="50">
        <v>3.9411708161107371E-3</v>
      </c>
      <c r="D12" s="51">
        <v>6.2656417675663656E-2</v>
      </c>
      <c r="E12" s="52">
        <v>20806</v>
      </c>
      <c r="F12" s="53">
        <v>0</v>
      </c>
      <c r="H12" s="7" t="s">
        <v>54</v>
      </c>
      <c r="I12" s="59">
        <v>-1.3877446452352524E-3</v>
      </c>
      <c r="J12" s="9"/>
      <c r="K12" s="158">
        <f t="shared" si="0"/>
        <v>-2.2061192736783704E-2</v>
      </c>
      <c r="L12" s="158">
        <f t="shared" si="1"/>
        <v>8.7290957557241059E-5</v>
      </c>
    </row>
    <row r="13" spans="1:12" ht="15.6" customHeight="1" x14ac:dyDescent="0.2">
      <c r="B13" s="7" t="s">
        <v>55</v>
      </c>
      <c r="C13" s="50">
        <v>8.7955397481495716E-3</v>
      </c>
      <c r="D13" s="51">
        <v>9.3373429149526385E-2</v>
      </c>
      <c r="E13" s="52">
        <v>20806</v>
      </c>
      <c r="F13" s="53">
        <v>0</v>
      </c>
      <c r="H13" s="7" t="s">
        <v>55</v>
      </c>
      <c r="I13" s="59">
        <v>-1.4363136876856818E-2</v>
      </c>
      <c r="J13" s="9"/>
      <c r="K13" s="158">
        <f t="shared" si="0"/>
        <v>-0.15247169848233558</v>
      </c>
      <c r="L13" s="158">
        <f t="shared" si="1"/>
        <v>1.3529709946306266E-3</v>
      </c>
    </row>
    <row r="14" spans="1:12" ht="15.6" customHeight="1" x14ac:dyDescent="0.2">
      <c r="B14" s="7" t="s">
        <v>56</v>
      </c>
      <c r="C14" s="50">
        <v>8.7426703835432079E-2</v>
      </c>
      <c r="D14" s="51">
        <v>0.28246612204733107</v>
      </c>
      <c r="E14" s="52">
        <v>20806</v>
      </c>
      <c r="F14" s="53">
        <v>0</v>
      </c>
      <c r="H14" s="7" t="s">
        <v>56</v>
      </c>
      <c r="I14" s="59">
        <v>-2.6231180061988413E-4</v>
      </c>
      <c r="J14" s="9"/>
      <c r="K14" s="158">
        <f t="shared" si="0"/>
        <v>-8.4746001672526036E-4</v>
      </c>
      <c r="L14" s="158">
        <f t="shared" si="1"/>
        <v>8.1188695972151921E-5</v>
      </c>
    </row>
    <row r="15" spans="1:12" ht="15.6" customHeight="1" x14ac:dyDescent="0.2">
      <c r="B15" s="7" t="s">
        <v>90</v>
      </c>
      <c r="C15" s="50">
        <v>1.8552340670960298E-2</v>
      </c>
      <c r="D15" s="51">
        <v>0.13494082595011669</v>
      </c>
      <c r="E15" s="52">
        <v>20806</v>
      </c>
      <c r="F15" s="53">
        <v>0</v>
      </c>
      <c r="H15" s="7" t="s">
        <v>90</v>
      </c>
      <c r="I15" s="59">
        <v>-1.1784843558633526E-2</v>
      </c>
      <c r="J15" s="9"/>
      <c r="K15" s="158">
        <f t="shared" si="0"/>
        <v>-8.5713178682153918E-2</v>
      </c>
      <c r="L15" s="158">
        <f t="shared" si="1"/>
        <v>1.6202393227870426E-3</v>
      </c>
    </row>
    <row r="16" spans="1:12" ht="15.6" customHeight="1" x14ac:dyDescent="0.2">
      <c r="B16" s="7" t="s">
        <v>91</v>
      </c>
      <c r="C16" s="50">
        <v>2.1580313371142936E-2</v>
      </c>
      <c r="D16" s="51">
        <v>0.1453121410177039</v>
      </c>
      <c r="E16" s="52">
        <v>20806</v>
      </c>
      <c r="F16" s="53">
        <v>0</v>
      </c>
      <c r="H16" s="7" t="s">
        <v>91</v>
      </c>
      <c r="I16" s="59">
        <v>-8.0253094506268149E-3</v>
      </c>
      <c r="J16" s="9"/>
      <c r="K16" s="158">
        <f t="shared" si="0"/>
        <v>-5.4036233330463701E-2</v>
      </c>
      <c r="L16" s="158">
        <f t="shared" si="1"/>
        <v>1.1918391101526844E-3</v>
      </c>
    </row>
    <row r="17" spans="2:12" ht="15.6" customHeight="1" x14ac:dyDescent="0.2">
      <c r="B17" s="7" t="s">
        <v>57</v>
      </c>
      <c r="C17" s="50">
        <v>7.8342785734884166E-2</v>
      </c>
      <c r="D17" s="51">
        <v>0.26871669882507992</v>
      </c>
      <c r="E17" s="52">
        <v>20806</v>
      </c>
      <c r="F17" s="53">
        <v>0</v>
      </c>
      <c r="H17" s="7" t="s">
        <v>57</v>
      </c>
      <c r="I17" s="59">
        <v>-5.1531383383772812E-2</v>
      </c>
      <c r="J17" s="9"/>
      <c r="K17" s="158">
        <f t="shared" si="0"/>
        <v>-0.17674477047528758</v>
      </c>
      <c r="L17" s="158">
        <f t="shared" si="1"/>
        <v>1.5023674169520166E-2</v>
      </c>
    </row>
    <row r="18" spans="2:12" ht="15.6" customHeight="1" x14ac:dyDescent="0.2">
      <c r="B18" s="7" t="s">
        <v>58</v>
      </c>
      <c r="C18" s="50">
        <v>0.29034893780640203</v>
      </c>
      <c r="D18" s="51">
        <v>0.45393428579351525</v>
      </c>
      <c r="E18" s="52">
        <v>20806</v>
      </c>
      <c r="F18" s="53">
        <v>0</v>
      </c>
      <c r="H18" s="7" t="s">
        <v>58</v>
      </c>
      <c r="I18" s="59">
        <v>3.3255090522905012E-2</v>
      </c>
      <c r="J18" s="9"/>
      <c r="K18" s="158">
        <f t="shared" si="0"/>
        <v>5.1988825368566007E-2</v>
      </c>
      <c r="L18" s="158">
        <f t="shared" si="1"/>
        <v>-2.1270876671283932E-2</v>
      </c>
    </row>
    <row r="19" spans="2:12" ht="15.6" customHeight="1" x14ac:dyDescent="0.2">
      <c r="B19" s="7" t="s">
        <v>59</v>
      </c>
      <c r="C19" s="50">
        <v>4.4218014034413146E-3</v>
      </c>
      <c r="D19" s="51">
        <v>6.6351041224052831E-2</v>
      </c>
      <c r="E19" s="52">
        <v>20806</v>
      </c>
      <c r="F19" s="53">
        <v>0</v>
      </c>
      <c r="H19" s="7" t="s">
        <v>59</v>
      </c>
      <c r="I19" s="59">
        <v>3.5063306766731075E-3</v>
      </c>
      <c r="J19" s="9"/>
      <c r="K19" s="158">
        <f t="shared" si="0"/>
        <v>5.2611478499309666E-2</v>
      </c>
      <c r="L19" s="158">
        <f t="shared" si="1"/>
        <v>-2.3367075513838412E-4</v>
      </c>
    </row>
    <row r="20" spans="2:12" ht="15.6" customHeight="1" x14ac:dyDescent="0.2">
      <c r="B20" s="7" t="s">
        <v>60</v>
      </c>
      <c r="C20" s="50">
        <v>9.1175622416610591E-2</v>
      </c>
      <c r="D20" s="51">
        <v>0.28786561294525592</v>
      </c>
      <c r="E20" s="52">
        <v>20806</v>
      </c>
      <c r="F20" s="53">
        <v>0</v>
      </c>
      <c r="H20" s="7" t="s">
        <v>60</v>
      </c>
      <c r="I20" s="59">
        <v>4.7542636336486123E-2</v>
      </c>
      <c r="J20" s="9"/>
      <c r="K20" s="158">
        <f t="shared" si="0"/>
        <v>0.15009749318477086</v>
      </c>
      <c r="L20" s="158">
        <f t="shared" si="1"/>
        <v>-1.5058170425274223E-2</v>
      </c>
    </row>
    <row r="21" spans="2:12" ht="15.6" customHeight="1" x14ac:dyDescent="0.2">
      <c r="B21" s="7" t="s">
        <v>61</v>
      </c>
      <c r="C21" s="50">
        <v>0.60391233298087088</v>
      </c>
      <c r="D21" s="51">
        <v>0.48909480103324748</v>
      </c>
      <c r="E21" s="52">
        <v>20806</v>
      </c>
      <c r="F21" s="53">
        <v>0</v>
      </c>
      <c r="H21" s="7" t="s">
        <v>61</v>
      </c>
      <c r="I21" s="59">
        <v>4.6602482356219652E-2</v>
      </c>
      <c r="J21" s="9"/>
      <c r="K21" s="158">
        <f t="shared" si="0"/>
        <v>3.7740471734273036E-2</v>
      </c>
      <c r="L21" s="158">
        <f t="shared" si="1"/>
        <v>-5.754265590840197E-2</v>
      </c>
    </row>
    <row r="22" spans="2:12" ht="15.6" customHeight="1" x14ac:dyDescent="0.2">
      <c r="B22" s="7" t="s">
        <v>62</v>
      </c>
      <c r="C22" s="50">
        <v>3.066423147169086E-2</v>
      </c>
      <c r="D22" s="51">
        <v>0.17241045522794662</v>
      </c>
      <c r="E22" s="52">
        <v>20806</v>
      </c>
      <c r="F22" s="53">
        <v>0</v>
      </c>
      <c r="H22" s="7" t="s">
        <v>62</v>
      </c>
      <c r="I22" s="59">
        <v>-1.023205388445563E-2</v>
      </c>
      <c r="J22" s="9"/>
      <c r="K22" s="158">
        <f t="shared" si="0"/>
        <v>-5.752722943976183E-2</v>
      </c>
      <c r="L22" s="158">
        <f t="shared" si="1"/>
        <v>1.8198320300757658E-3</v>
      </c>
    </row>
    <row r="23" spans="2:12" ht="15.6" customHeight="1" x14ac:dyDescent="0.2">
      <c r="B23" s="7" t="s">
        <v>63</v>
      </c>
      <c r="C23" s="50">
        <v>3.6527924637123899E-3</v>
      </c>
      <c r="D23" s="51">
        <v>6.0329300529804869E-2</v>
      </c>
      <c r="E23" s="52">
        <v>20806</v>
      </c>
      <c r="F23" s="53">
        <v>0</v>
      </c>
      <c r="H23" s="7" t="s">
        <v>63</v>
      </c>
      <c r="I23" s="59">
        <v>5.2555317863485287E-3</v>
      </c>
      <c r="J23" s="9"/>
      <c r="K23" s="158">
        <f t="shared" si="0"/>
        <v>8.6795874864480052E-2</v>
      </c>
      <c r="L23" s="158">
        <f t="shared" si="1"/>
        <v>-3.1820967147614488E-4</v>
      </c>
    </row>
    <row r="24" spans="2:12" ht="15.6" customHeight="1" x14ac:dyDescent="0.2">
      <c r="B24" s="7" t="s">
        <v>64</v>
      </c>
      <c r="C24" s="50">
        <v>5.7675670479669322E-4</v>
      </c>
      <c r="D24" s="51">
        <v>2.4009409874779203E-2</v>
      </c>
      <c r="E24" s="52">
        <v>20806</v>
      </c>
      <c r="F24" s="53">
        <v>0</v>
      </c>
      <c r="H24" s="7" t="s">
        <v>64</v>
      </c>
      <c r="I24" s="59">
        <v>4.9331466395178094E-4</v>
      </c>
      <c r="J24" s="9"/>
      <c r="K24" s="158">
        <f t="shared" si="0"/>
        <v>2.0534871285182152E-2</v>
      </c>
      <c r="L24" s="158">
        <f t="shared" si="1"/>
        <v>-1.1850459527853505E-5</v>
      </c>
    </row>
    <row r="25" spans="2:12" ht="15.6" customHeight="1" x14ac:dyDescent="0.2">
      <c r="B25" s="7" t="s">
        <v>65</v>
      </c>
      <c r="C25" s="50">
        <v>8.1707199846198209E-4</v>
      </c>
      <c r="D25" s="51">
        <v>2.8573477782541948E-2</v>
      </c>
      <c r="E25" s="52">
        <v>20806</v>
      </c>
      <c r="F25" s="53">
        <v>0</v>
      </c>
      <c r="H25" s="7" t="s">
        <v>65</v>
      </c>
      <c r="I25" s="59">
        <v>-4.5564217144771386E-3</v>
      </c>
      <c r="J25" s="9"/>
      <c r="K25" s="158">
        <f t="shared" si="0"/>
        <v>-0.15933302990029094</v>
      </c>
      <c r="L25" s="158">
        <f t="shared" si="1"/>
        <v>1.3029301593655039E-4</v>
      </c>
    </row>
    <row r="26" spans="2:12" ht="15.6" customHeight="1" x14ac:dyDescent="0.2">
      <c r="B26" s="7" t="s">
        <v>66</v>
      </c>
      <c r="C26" s="50">
        <v>1.922522349322311E-3</v>
      </c>
      <c r="D26" s="51">
        <v>4.3805461831041344E-2</v>
      </c>
      <c r="E26" s="52">
        <v>20806</v>
      </c>
      <c r="F26" s="53">
        <v>0</v>
      </c>
      <c r="H26" s="7" t="s">
        <v>66</v>
      </c>
      <c r="I26" s="59">
        <v>-8.3187967877987028E-3</v>
      </c>
      <c r="J26" s="9"/>
      <c r="K26" s="158">
        <f t="shared" si="0"/>
        <v>-0.18953809337928659</v>
      </c>
      <c r="L26" s="158">
        <f t="shared" si="1"/>
        <v>3.650931202528876E-4</v>
      </c>
    </row>
    <row r="27" spans="2:12" ht="15.6" customHeight="1" x14ac:dyDescent="0.2">
      <c r="B27" s="7" t="s">
        <v>67</v>
      </c>
      <c r="C27" s="50">
        <v>3.8450446986446215E-4</v>
      </c>
      <c r="D27" s="51">
        <v>1.9605486487720227E-2</v>
      </c>
      <c r="E27" s="52">
        <v>20806</v>
      </c>
      <c r="F27" s="53">
        <v>0</v>
      </c>
      <c r="H27" s="7" t="s">
        <v>67</v>
      </c>
      <c r="I27" s="59">
        <v>-1.1168526226524751E-3</v>
      </c>
      <c r="J27" s="9"/>
      <c r="K27" s="158">
        <f t="shared" si="0"/>
        <v>-5.6944426680059682E-2</v>
      </c>
      <c r="L27" s="158">
        <f t="shared" si="1"/>
        <v>2.19038087047061E-5</v>
      </c>
    </row>
    <row r="28" spans="2:12" ht="15.6" customHeight="1" x14ac:dyDescent="0.2">
      <c r="B28" s="7" t="s">
        <v>92</v>
      </c>
      <c r="C28" s="50">
        <v>4.8063058733057774E-4</v>
      </c>
      <c r="D28" s="51">
        <v>2.1918546305634001E-2</v>
      </c>
      <c r="E28" s="52">
        <v>20806</v>
      </c>
      <c r="F28" s="53">
        <v>0</v>
      </c>
      <c r="H28" s="7" t="s">
        <v>92</v>
      </c>
      <c r="I28" s="59">
        <v>-3.2464481905913395E-3</v>
      </c>
      <c r="J28" s="9"/>
      <c r="K28" s="158">
        <f t="shared" si="0"/>
        <v>-0.1480430227006744</v>
      </c>
      <c r="L28" s="158">
        <f t="shared" si="1"/>
        <v>7.1188220186898632E-5</v>
      </c>
    </row>
    <row r="29" spans="2:12" ht="15.6" customHeight="1" x14ac:dyDescent="0.2">
      <c r="B29" s="7" t="s">
        <v>93</v>
      </c>
      <c r="C29" s="50">
        <v>5.0946842257041233E-3</v>
      </c>
      <c r="D29" s="51">
        <v>7.1196713748916868E-2</v>
      </c>
      <c r="E29" s="52">
        <v>20806</v>
      </c>
      <c r="F29" s="53">
        <v>0</v>
      </c>
      <c r="H29" s="7" t="s">
        <v>93</v>
      </c>
      <c r="I29" s="59">
        <v>-5.8311076895470638E-3</v>
      </c>
      <c r="J29" s="9"/>
      <c r="K29" s="158">
        <f t="shared" si="0"/>
        <v>-8.1484098516710041E-2</v>
      </c>
      <c r="L29" s="158">
        <f t="shared" si="1"/>
        <v>4.1726156728363591E-4</v>
      </c>
    </row>
    <row r="30" spans="2:12" ht="15.6" customHeight="1" x14ac:dyDescent="0.2">
      <c r="B30" s="7" t="s">
        <v>68</v>
      </c>
      <c r="C30" s="50">
        <v>0.14688070748822454</v>
      </c>
      <c r="D30" s="51">
        <v>0.35399546349054084</v>
      </c>
      <c r="E30" s="52">
        <v>20806</v>
      </c>
      <c r="F30" s="53">
        <v>0</v>
      </c>
      <c r="H30" s="7" t="s">
        <v>68</v>
      </c>
      <c r="I30" s="59">
        <v>-7.9194399877669491E-2</v>
      </c>
      <c r="J30" s="9"/>
      <c r="K30" s="158">
        <f t="shared" si="0"/>
        <v>-0.19085631699440514</v>
      </c>
      <c r="L30" s="158">
        <f t="shared" si="1"/>
        <v>3.2859543928726878E-2</v>
      </c>
    </row>
    <row r="31" spans="2:12" ht="15.6" customHeight="1" x14ac:dyDescent="0.2">
      <c r="B31" s="7" t="s">
        <v>69</v>
      </c>
      <c r="C31" s="50">
        <v>1.3938287032586754E-3</v>
      </c>
      <c r="D31" s="51">
        <v>3.7308884281307221E-2</v>
      </c>
      <c r="E31" s="52">
        <v>20806</v>
      </c>
      <c r="F31" s="53">
        <v>0</v>
      </c>
      <c r="H31" s="7" t="s">
        <v>69</v>
      </c>
      <c r="I31" s="59">
        <v>-5.509857354892898E-3</v>
      </c>
      <c r="J31" s="9"/>
      <c r="K31" s="158">
        <f t="shared" si="0"/>
        <v>-0.14747633609396166</v>
      </c>
      <c r="L31" s="158">
        <f t="shared" si="1"/>
        <v>2.0584366110241558E-4</v>
      </c>
    </row>
    <row r="32" spans="2:12" ht="15.6" customHeight="1" x14ac:dyDescent="0.2">
      <c r="B32" s="7" t="s">
        <v>70</v>
      </c>
      <c r="C32" s="50">
        <v>7.3055849274247823E-3</v>
      </c>
      <c r="D32" s="51">
        <v>8.5161974710567717E-2</v>
      </c>
      <c r="E32" s="52">
        <v>20806</v>
      </c>
      <c r="F32" s="53">
        <v>0</v>
      </c>
      <c r="H32" s="7" t="s">
        <v>70</v>
      </c>
      <c r="I32" s="59">
        <v>-1.0152327081789378E-3</v>
      </c>
      <c r="J32" s="9"/>
      <c r="K32" s="158">
        <f t="shared" si="0"/>
        <v>-1.1834106041263243E-2</v>
      </c>
      <c r="L32" s="158">
        <f t="shared" si="1"/>
        <v>8.7091319757529465E-5</v>
      </c>
    </row>
    <row r="33" spans="2:12" ht="15.6" customHeight="1" x14ac:dyDescent="0.2">
      <c r="B33" s="7" t="s">
        <v>71</v>
      </c>
      <c r="C33" s="50">
        <v>9.0935307122945314E-2</v>
      </c>
      <c r="D33" s="51">
        <v>0.28752399972331227</v>
      </c>
      <c r="E33" s="52">
        <v>20806</v>
      </c>
      <c r="F33" s="53">
        <v>0</v>
      </c>
      <c r="H33" s="7" t="s">
        <v>71</v>
      </c>
      <c r="I33" s="59">
        <v>-1.4975568150409574E-2</v>
      </c>
      <c r="J33" s="9"/>
      <c r="K33" s="158">
        <f t="shared" si="0"/>
        <v>-4.7348257099971348E-2</v>
      </c>
      <c r="L33" s="158">
        <f t="shared" si="1"/>
        <v>4.736327716672613E-3</v>
      </c>
    </row>
    <row r="34" spans="2:12" ht="15.6" customHeight="1" x14ac:dyDescent="0.2">
      <c r="B34" s="7" t="s">
        <v>72</v>
      </c>
      <c r="C34" s="50">
        <v>6.9210804575603208E-3</v>
      </c>
      <c r="D34" s="51">
        <v>8.290663100590101E-2</v>
      </c>
      <c r="E34" s="52">
        <v>20806</v>
      </c>
      <c r="F34" s="53">
        <v>0</v>
      </c>
      <c r="H34" s="7" t="s">
        <v>72</v>
      </c>
      <c r="I34" s="59">
        <v>-9.7895598815618962E-3</v>
      </c>
      <c r="J34" s="9"/>
      <c r="K34" s="158">
        <f t="shared" si="0"/>
        <v>-0.11726209872507709</v>
      </c>
      <c r="L34" s="158">
        <f t="shared" si="1"/>
        <v>8.1723658002183259E-4</v>
      </c>
    </row>
    <row r="35" spans="2:12" ht="15.6" customHeight="1" x14ac:dyDescent="0.2">
      <c r="B35" s="7" t="s">
        <v>73</v>
      </c>
      <c r="C35" s="50">
        <v>6.3443237527636255E-3</v>
      </c>
      <c r="D35" s="51">
        <v>7.9400102748629631E-2</v>
      </c>
      <c r="E35" s="52">
        <v>20806</v>
      </c>
      <c r="F35" s="53">
        <v>0</v>
      </c>
      <c r="H35" s="7" t="s">
        <v>73</v>
      </c>
      <c r="I35" s="59">
        <v>-5.0603878197381345E-3</v>
      </c>
      <c r="J35" s="9"/>
      <c r="K35" s="158">
        <f t="shared" si="0"/>
        <v>-6.3328420329808177E-2</v>
      </c>
      <c r="L35" s="158">
        <f t="shared" si="1"/>
        <v>4.0434127326761525E-4</v>
      </c>
    </row>
    <row r="36" spans="2:12" ht="15.6" customHeight="1" x14ac:dyDescent="0.2">
      <c r="B36" s="7" t="s">
        <v>74</v>
      </c>
      <c r="C36" s="50">
        <v>4.8063058733057768E-5</v>
      </c>
      <c r="D36" s="51">
        <v>6.9327526086721599E-3</v>
      </c>
      <c r="E36" s="52">
        <v>20806</v>
      </c>
      <c r="F36" s="53">
        <v>0</v>
      </c>
      <c r="H36" s="7" t="s">
        <v>74</v>
      </c>
      <c r="I36" s="59">
        <v>4.3084399118782869E-7</v>
      </c>
      <c r="J36" s="9"/>
      <c r="K36" s="158">
        <f t="shared" si="0"/>
        <v>6.2143178593861818E-5</v>
      </c>
      <c r="L36" s="158">
        <f t="shared" si="1"/>
        <v>-2.9869348038385875E-9</v>
      </c>
    </row>
    <row r="37" spans="2:12" ht="15.6" customHeight="1" x14ac:dyDescent="0.2">
      <c r="B37" s="7" t="s">
        <v>75</v>
      </c>
      <c r="C37" s="50">
        <v>1.4418917619917333E-4</v>
      </c>
      <c r="D37" s="51">
        <v>1.2007302577486037E-2</v>
      </c>
      <c r="E37" s="52">
        <v>20806</v>
      </c>
      <c r="F37" s="53">
        <v>0</v>
      </c>
      <c r="H37" s="7" t="s">
        <v>75</v>
      </c>
      <c r="I37" s="59">
        <v>-2.7914679905618731E-3</v>
      </c>
      <c r="J37" s="9"/>
      <c r="K37" s="158">
        <f t="shared" ref="K37:K68" si="2">((1-C37)/D37)*I37</f>
        <v>-0.23244733553439706</v>
      </c>
      <c r="L37" s="158">
        <f t="shared" ref="L37:L68" si="3">((0-C37)/D37)*I37</f>
        <v>3.3521223217958528E-5</v>
      </c>
    </row>
    <row r="38" spans="2:12" ht="15.6" customHeight="1" x14ac:dyDescent="0.2">
      <c r="B38" s="7" t="s">
        <v>76</v>
      </c>
      <c r="C38" s="50">
        <v>4.3256752859751994E-4</v>
      </c>
      <c r="D38" s="51">
        <v>2.0794258737805771E-2</v>
      </c>
      <c r="E38" s="52">
        <v>20806</v>
      </c>
      <c r="F38" s="53">
        <v>0</v>
      </c>
      <c r="H38" s="7" t="s">
        <v>76</v>
      </c>
      <c r="I38" s="59">
        <v>-4.071680505145843E-3</v>
      </c>
      <c r="J38" s="9"/>
      <c r="K38" s="158">
        <f t="shared" si="2"/>
        <v>-0.19572321762896153</v>
      </c>
      <c r="L38" s="158">
        <f t="shared" si="3"/>
        <v>8.4700147072205297E-5</v>
      </c>
    </row>
    <row r="39" spans="2:12" ht="15.6" customHeight="1" x14ac:dyDescent="0.2">
      <c r="B39" s="7" t="s">
        <v>77</v>
      </c>
      <c r="C39" s="50">
        <v>9.6126117466115537E-5</v>
      </c>
      <c r="D39" s="51">
        <v>9.8041571350529488E-3</v>
      </c>
      <c r="E39" s="52">
        <v>20806</v>
      </c>
      <c r="F39" s="53">
        <v>0</v>
      </c>
      <c r="H39" s="7" t="s">
        <v>77</v>
      </c>
      <c r="I39" s="59">
        <v>-2.2782146741001578E-3</v>
      </c>
      <c r="J39" s="9"/>
      <c r="K39" s="158">
        <f t="shared" si="2"/>
        <v>-0.23234997632017038</v>
      </c>
      <c r="L39" s="158">
        <f t="shared" si="3"/>
        <v>2.2337048290729705E-5</v>
      </c>
    </row>
    <row r="40" spans="2:12" ht="15.6" customHeight="1" x14ac:dyDescent="0.2">
      <c r="B40" s="7" t="s">
        <v>94</v>
      </c>
      <c r="C40" s="50">
        <v>3.8450446986446215E-4</v>
      </c>
      <c r="D40" s="51">
        <v>1.9605486487719235E-2</v>
      </c>
      <c r="E40" s="52">
        <v>20806</v>
      </c>
      <c r="F40" s="53">
        <v>0</v>
      </c>
      <c r="H40" s="7" t="s">
        <v>94</v>
      </c>
      <c r="I40" s="59">
        <v>3.1078957498445323E-4</v>
      </c>
      <c r="J40" s="9"/>
      <c r="K40" s="158">
        <f t="shared" si="2"/>
        <v>1.5846078351500557E-2</v>
      </c>
      <c r="L40" s="158">
        <f t="shared" si="3"/>
        <v>-6.0952315997694215E-6</v>
      </c>
    </row>
    <row r="41" spans="2:12" ht="15.6" customHeight="1" x14ac:dyDescent="0.2">
      <c r="B41" s="7" t="s">
        <v>78</v>
      </c>
      <c r="C41" s="50">
        <v>4.3256752859751994E-4</v>
      </c>
      <c r="D41" s="51">
        <v>2.0794258737806215E-2</v>
      </c>
      <c r="E41" s="52">
        <v>20806</v>
      </c>
      <c r="F41" s="53">
        <v>0</v>
      </c>
      <c r="H41" s="7" t="s">
        <v>78</v>
      </c>
      <c r="I41" s="59">
        <v>-2.9212402733383288E-3</v>
      </c>
      <c r="J41" s="9"/>
      <c r="K41" s="158">
        <f t="shared" si="2"/>
        <v>-0.14042225195284394</v>
      </c>
      <c r="L41" s="158">
        <f t="shared" si="3"/>
        <v>6.076839292088261E-5</v>
      </c>
    </row>
    <row r="42" spans="2:12" ht="15.6" customHeight="1" x14ac:dyDescent="0.2">
      <c r="B42" s="7" t="s">
        <v>97</v>
      </c>
      <c r="C42" s="50">
        <v>2.3406709602999138E-2</v>
      </c>
      <c r="D42" s="51">
        <v>0.1511950206419673</v>
      </c>
      <c r="E42" s="52">
        <v>20806</v>
      </c>
      <c r="F42" s="53">
        <v>0</v>
      </c>
      <c r="H42" s="7" t="s">
        <v>97</v>
      </c>
      <c r="I42" s="59">
        <v>1.3478098686837151E-2</v>
      </c>
      <c r="J42" s="9"/>
      <c r="K42" s="158">
        <f t="shared" si="2"/>
        <v>8.7057236997527362E-2</v>
      </c>
      <c r="L42" s="158">
        <f t="shared" si="3"/>
        <v>-2.0865630403954839E-3</v>
      </c>
    </row>
    <row r="43" spans="2:12" ht="15.6" customHeight="1" x14ac:dyDescent="0.2">
      <c r="B43" s="7" t="s">
        <v>98</v>
      </c>
      <c r="C43" s="50">
        <v>6.4404498702297398E-3</v>
      </c>
      <c r="D43" s="51">
        <v>7.9995487651337363E-2</v>
      </c>
      <c r="E43" s="52">
        <v>20806</v>
      </c>
      <c r="F43" s="53">
        <v>0</v>
      </c>
      <c r="H43" s="7" t="s">
        <v>98</v>
      </c>
      <c r="I43" s="59">
        <v>-1.4737636719520134E-5</v>
      </c>
      <c r="J43" s="9"/>
      <c r="K43" s="158">
        <f t="shared" si="2"/>
        <v>-1.8304432086023556E-4</v>
      </c>
      <c r="L43" s="158">
        <f t="shared" si="3"/>
        <v>1.1865295566598084E-6</v>
      </c>
    </row>
    <row r="44" spans="2:12" ht="15.6" customHeight="1" x14ac:dyDescent="0.2">
      <c r="B44" s="7" t="s">
        <v>99</v>
      </c>
      <c r="C44" s="50">
        <v>0.41108334134384322</v>
      </c>
      <c r="D44" s="51">
        <v>0.49204213655191853</v>
      </c>
      <c r="E44" s="52">
        <v>20806</v>
      </c>
      <c r="F44" s="53">
        <v>0</v>
      </c>
      <c r="H44" s="7" t="s">
        <v>99</v>
      </c>
      <c r="I44" s="59">
        <v>0.10542654796005739</v>
      </c>
      <c r="J44" s="9"/>
      <c r="K44" s="158">
        <f t="shared" si="2"/>
        <v>0.1261831980353959</v>
      </c>
      <c r="L44" s="158">
        <f t="shared" si="3"/>
        <v>-8.8080053276482648E-2</v>
      </c>
    </row>
    <row r="45" spans="2:12" ht="15.6" customHeight="1" x14ac:dyDescent="0.2">
      <c r="B45" s="7" t="s">
        <v>100</v>
      </c>
      <c r="C45" s="50">
        <v>2.2589637604537153E-3</v>
      </c>
      <c r="D45" s="51">
        <v>4.7475985253972515E-2</v>
      </c>
      <c r="E45" s="52">
        <v>20806</v>
      </c>
      <c r="F45" s="53">
        <v>0</v>
      </c>
      <c r="H45" s="7" t="s">
        <v>100</v>
      </c>
      <c r="I45" s="59">
        <v>2.3880582232935119E-3</v>
      </c>
      <c r="J45" s="9"/>
      <c r="K45" s="158">
        <f t="shared" si="2"/>
        <v>5.0186713842023334E-2</v>
      </c>
      <c r="L45" s="158">
        <f t="shared" si="3"/>
        <v>-1.136266463016088E-4</v>
      </c>
    </row>
    <row r="46" spans="2:12" ht="15.6" customHeight="1" x14ac:dyDescent="0.2">
      <c r="B46" s="7" t="s">
        <v>101</v>
      </c>
      <c r="C46" s="50">
        <v>5.8156301066999904E-3</v>
      </c>
      <c r="D46" s="51">
        <v>7.6040031943201317E-2</v>
      </c>
      <c r="E46" s="52">
        <v>20806</v>
      </c>
      <c r="F46" s="53">
        <v>0</v>
      </c>
      <c r="H46" s="7" t="s">
        <v>101</v>
      </c>
      <c r="I46" s="59">
        <v>5.8255040449584888E-3</v>
      </c>
      <c r="J46" s="9"/>
      <c r="K46" s="158">
        <f t="shared" si="2"/>
        <v>7.6165473898985536E-2</v>
      </c>
      <c r="L46" s="158">
        <f t="shared" si="3"/>
        <v>-4.4554132665106355E-4</v>
      </c>
    </row>
    <row r="47" spans="2:12" ht="15.6" customHeight="1" x14ac:dyDescent="0.2">
      <c r="B47" s="7" t="s">
        <v>102</v>
      </c>
      <c r="C47" s="50">
        <v>1.9225223493223107E-4</v>
      </c>
      <c r="D47" s="51">
        <v>1.3864505505370365E-2</v>
      </c>
      <c r="E47" s="52">
        <v>20806</v>
      </c>
      <c r="F47" s="53">
        <v>0</v>
      </c>
      <c r="H47" s="7" t="s">
        <v>102</v>
      </c>
      <c r="I47" s="59">
        <v>2.6235680983423753E-4</v>
      </c>
      <c r="J47" s="9"/>
      <c r="K47" s="158">
        <f t="shared" si="2"/>
        <v>1.8919273467747827E-2</v>
      </c>
      <c r="L47" s="158">
        <f t="shared" si="3"/>
        <v>-3.6379720157192241E-6</v>
      </c>
    </row>
    <row r="48" spans="2:12" ht="15.6" customHeight="1" x14ac:dyDescent="0.2">
      <c r="B48" s="7" t="s">
        <v>103</v>
      </c>
      <c r="C48" s="50">
        <v>2.8357204652504084E-3</v>
      </c>
      <c r="D48" s="51">
        <v>5.3177204403157173E-2</v>
      </c>
      <c r="E48" s="52">
        <v>20806</v>
      </c>
      <c r="F48" s="53">
        <v>0</v>
      </c>
      <c r="H48" s="7" t="s">
        <v>103</v>
      </c>
      <c r="I48" s="59">
        <v>-6.6034311766055998E-4</v>
      </c>
      <c r="J48" s="9"/>
      <c r="K48" s="158">
        <f t="shared" si="2"/>
        <v>-1.2382572129508726E-2</v>
      </c>
      <c r="L48" s="158">
        <f t="shared" si="3"/>
        <v>3.5213368469707176E-5</v>
      </c>
    </row>
    <row r="49" spans="2:12" ht="15.6" customHeight="1" x14ac:dyDescent="0.2">
      <c r="B49" s="7" t="s">
        <v>104</v>
      </c>
      <c r="C49" s="50">
        <v>0.54359319427088337</v>
      </c>
      <c r="D49" s="51">
        <v>0.4981079786689353</v>
      </c>
      <c r="E49" s="52">
        <v>20806</v>
      </c>
      <c r="F49" s="53">
        <v>0</v>
      </c>
      <c r="H49" s="7" t="s">
        <v>104</v>
      </c>
      <c r="I49" s="59">
        <v>-0.10893017394851057</v>
      </c>
      <c r="J49" s="9"/>
      <c r="K49" s="158">
        <f t="shared" si="2"/>
        <v>-9.9810633172773416E-2</v>
      </c>
      <c r="L49" s="158">
        <f t="shared" si="3"/>
        <v>0.11887723896209636</v>
      </c>
    </row>
    <row r="50" spans="2:12" ht="15.6" customHeight="1" x14ac:dyDescent="0.2">
      <c r="B50" s="7" t="s">
        <v>105</v>
      </c>
      <c r="C50" s="50">
        <v>1.922522349322311E-3</v>
      </c>
      <c r="D50" s="51">
        <v>4.3805461831038089E-2</v>
      </c>
      <c r="E50" s="52">
        <v>20806</v>
      </c>
      <c r="F50" s="53">
        <v>0</v>
      </c>
      <c r="H50" s="7" t="s">
        <v>105</v>
      </c>
      <c r="I50" s="59">
        <v>-2.6420596490554972E-4</v>
      </c>
      <c r="J50" s="9"/>
      <c r="K50" s="158">
        <f t="shared" si="2"/>
        <v>-6.0197521498644019E-3</v>
      </c>
      <c r="L50" s="158">
        <f t="shared" si="3"/>
        <v>1.1595400462032941E-5</v>
      </c>
    </row>
    <row r="51" spans="2:12" ht="15.6" customHeight="1" x14ac:dyDescent="0.2">
      <c r="B51" s="7" t="s">
        <v>106</v>
      </c>
      <c r="C51" s="50">
        <v>2.4512159953859465E-3</v>
      </c>
      <c r="D51" s="51">
        <v>4.945022816258899E-2</v>
      </c>
      <c r="E51" s="52">
        <v>20806</v>
      </c>
      <c r="F51" s="53">
        <v>0</v>
      </c>
      <c r="H51" s="7" t="s">
        <v>106</v>
      </c>
      <c r="I51" s="59">
        <v>-3.3418071002552546E-3</v>
      </c>
      <c r="J51" s="9"/>
      <c r="K51" s="158">
        <f t="shared" si="2"/>
        <v>-6.7413553649882316E-2</v>
      </c>
      <c r="L51" s="158">
        <f t="shared" si="3"/>
        <v>1.6565122795201149E-4</v>
      </c>
    </row>
    <row r="52" spans="2:12" ht="15.6" customHeight="1" x14ac:dyDescent="0.2">
      <c r="B52" s="7" t="s">
        <v>107</v>
      </c>
      <c r="C52" s="50">
        <v>1.9225223493223107E-4</v>
      </c>
      <c r="D52" s="51">
        <v>1.386450550537071E-2</v>
      </c>
      <c r="E52" s="52">
        <v>20806</v>
      </c>
      <c r="F52" s="53">
        <v>0</v>
      </c>
      <c r="H52" s="7" t="s">
        <v>107</v>
      </c>
      <c r="I52" s="59">
        <v>9.6679916705138841E-4</v>
      </c>
      <c r="J52" s="9"/>
      <c r="K52" s="158">
        <f t="shared" si="2"/>
        <v>6.9718555586158762E-2</v>
      </c>
      <c r="L52" s="158">
        <f t="shared" si="3"/>
        <v>-1.3406125485272333E-5</v>
      </c>
    </row>
    <row r="53" spans="2:12" ht="15.6" customHeight="1" x14ac:dyDescent="0.2">
      <c r="B53" s="7" t="s">
        <v>108</v>
      </c>
      <c r="C53" s="50">
        <v>8.257233490339326E-2</v>
      </c>
      <c r="D53" s="51">
        <v>0.2752413224116016</v>
      </c>
      <c r="E53" s="52">
        <v>20806</v>
      </c>
      <c r="F53" s="53">
        <v>0</v>
      </c>
      <c r="H53" s="7" t="s">
        <v>108</v>
      </c>
      <c r="I53" s="59">
        <v>-7.0388547710557936E-3</v>
      </c>
      <c r="J53" s="9"/>
      <c r="K53" s="158">
        <f t="shared" si="2"/>
        <v>-2.3461739105827061E-2</v>
      </c>
      <c r="L53" s="158">
        <f t="shared" si="3"/>
        <v>2.1116548503672932E-3</v>
      </c>
    </row>
    <row r="54" spans="2:12" ht="15.6" customHeight="1" x14ac:dyDescent="0.2">
      <c r="B54" s="7" t="s">
        <v>109</v>
      </c>
      <c r="C54" s="50">
        <v>0.46529847159473231</v>
      </c>
      <c r="D54" s="51">
        <v>0.49880633755841214</v>
      </c>
      <c r="E54" s="52">
        <v>20806</v>
      </c>
      <c r="F54" s="53">
        <v>0</v>
      </c>
      <c r="H54" s="7" t="s">
        <v>109</v>
      </c>
      <c r="I54" s="59">
        <v>-0.10525397793034032</v>
      </c>
      <c r="J54" s="9"/>
      <c r="K54" s="158">
        <f t="shared" si="2"/>
        <v>-0.11282828350892141</v>
      </c>
      <c r="L54" s="158">
        <f t="shared" si="3"/>
        <v>9.8183425856167933E-2</v>
      </c>
    </row>
    <row r="55" spans="2:12" ht="15.6" customHeight="1" x14ac:dyDescent="0.2">
      <c r="B55" s="7" t="s">
        <v>110</v>
      </c>
      <c r="C55" s="50">
        <v>1.4418917619917331E-4</v>
      </c>
      <c r="D55" s="51">
        <v>1.2007302577484556E-2</v>
      </c>
      <c r="E55" s="52">
        <v>20806</v>
      </c>
      <c r="F55" s="53">
        <v>0</v>
      </c>
      <c r="H55" s="7" t="s">
        <v>110</v>
      </c>
      <c r="I55" s="59">
        <v>-3.5334354054508482E-4</v>
      </c>
      <c r="J55" s="9"/>
      <c r="K55" s="158">
        <f t="shared" si="2"/>
        <v>-2.9423143953541529E-2</v>
      </c>
      <c r="L55" s="158">
        <f t="shared" si="3"/>
        <v>4.2431106984869767E-6</v>
      </c>
    </row>
    <row r="56" spans="2:12" ht="15.6" customHeight="1" x14ac:dyDescent="0.2">
      <c r="B56" s="7" t="s">
        <v>111</v>
      </c>
      <c r="C56" s="50">
        <v>1.9225223493223105E-4</v>
      </c>
      <c r="D56" s="51">
        <v>1.3864505505370085E-2</v>
      </c>
      <c r="E56" s="52">
        <v>20806</v>
      </c>
      <c r="F56" s="53">
        <v>0</v>
      </c>
      <c r="H56" s="7" t="s">
        <v>111</v>
      </c>
      <c r="I56" s="59">
        <v>4.1972816291414714E-4</v>
      </c>
      <c r="J56" s="9"/>
      <c r="K56" s="158">
        <f t="shared" si="2"/>
        <v>3.0267755966790339E-2</v>
      </c>
      <c r="L56" s="158">
        <f t="shared" si="3"/>
        <v>-5.8201626702798445E-6</v>
      </c>
    </row>
    <row r="57" spans="2:12" ht="15.6" customHeight="1" x14ac:dyDescent="0.2">
      <c r="B57" s="7" t="s">
        <v>112</v>
      </c>
      <c r="C57" s="50">
        <v>1.4418917619917333E-4</v>
      </c>
      <c r="D57" s="51">
        <v>1.2007302577485692E-2</v>
      </c>
      <c r="E57" s="52">
        <v>20806</v>
      </c>
      <c r="F57" s="53">
        <v>0</v>
      </c>
      <c r="H57" s="7" t="s">
        <v>112</v>
      </c>
      <c r="I57" s="59">
        <v>3.8139021081754691E-4</v>
      </c>
      <c r="J57" s="9"/>
      <c r="K57" s="158">
        <f t="shared" si="2"/>
        <v>3.175860823164911E-2</v>
      </c>
      <c r="L57" s="158">
        <f t="shared" si="3"/>
        <v>-4.5799079313054537E-6</v>
      </c>
    </row>
    <row r="58" spans="2:12" ht="15.6" customHeight="1" x14ac:dyDescent="0.2">
      <c r="B58" s="7" t="s">
        <v>113</v>
      </c>
      <c r="C58" s="50">
        <v>9.6126117466115537E-5</v>
      </c>
      <c r="D58" s="51">
        <v>9.8041571350542499E-3</v>
      </c>
      <c r="E58" s="52">
        <v>20806</v>
      </c>
      <c r="F58" s="53">
        <v>0</v>
      </c>
      <c r="H58" s="7" t="s">
        <v>113</v>
      </c>
      <c r="I58" s="59">
        <v>-1.1236817841864804E-3</v>
      </c>
      <c r="J58" s="9"/>
      <c r="K58" s="158">
        <f t="shared" si="2"/>
        <v>-0.11460177081434365</v>
      </c>
      <c r="L58" s="158">
        <f t="shared" si="3"/>
        <v>1.1017282331700023E-5</v>
      </c>
    </row>
    <row r="59" spans="2:12" ht="15.6" customHeight="1" x14ac:dyDescent="0.2">
      <c r="B59" s="7" t="s">
        <v>114</v>
      </c>
      <c r="C59" s="50">
        <v>4.8063058733057768E-5</v>
      </c>
      <c r="D59" s="51">
        <v>6.9327526086722501E-3</v>
      </c>
      <c r="E59" s="52">
        <v>20806</v>
      </c>
      <c r="F59" s="53">
        <v>0</v>
      </c>
      <c r="H59" s="7" t="s">
        <v>114</v>
      </c>
      <c r="I59" s="59">
        <v>-1.5904908099701682E-3</v>
      </c>
      <c r="J59" s="9"/>
      <c r="K59" s="158">
        <f t="shared" si="2"/>
        <v>-0.22940590208389794</v>
      </c>
      <c r="L59" s="158">
        <f t="shared" si="3"/>
        <v>1.1026479311891273E-5</v>
      </c>
    </row>
    <row r="60" spans="2:12" ht="15.6" customHeight="1" x14ac:dyDescent="0.2">
      <c r="B60" s="7" t="s">
        <v>115</v>
      </c>
      <c r="C60" s="50">
        <v>3.8450446986446215E-4</v>
      </c>
      <c r="D60" s="51">
        <v>1.9605486487719731E-2</v>
      </c>
      <c r="E60" s="52">
        <v>20806</v>
      </c>
      <c r="F60" s="53">
        <v>0</v>
      </c>
      <c r="H60" s="7" t="s">
        <v>115</v>
      </c>
      <c r="I60" s="59">
        <v>-7.3967799151613417E-4</v>
      </c>
      <c r="J60" s="9"/>
      <c r="K60" s="158">
        <f t="shared" si="2"/>
        <v>-3.7713605448417162E-2</v>
      </c>
      <c r="L60" s="158">
        <f t="shared" si="3"/>
        <v>1.4506627732827063E-5</v>
      </c>
    </row>
    <row r="61" spans="2:12" ht="15.6" customHeight="1" x14ac:dyDescent="0.2">
      <c r="B61" s="7" t="s">
        <v>116</v>
      </c>
      <c r="C61" s="50">
        <v>0.84509276170335501</v>
      </c>
      <c r="D61" s="51">
        <v>0.36182492742317024</v>
      </c>
      <c r="E61" s="52">
        <v>20806</v>
      </c>
      <c r="F61" s="53">
        <v>0</v>
      </c>
      <c r="H61" s="7" t="s">
        <v>116</v>
      </c>
      <c r="I61" s="59">
        <v>9.7877102776227784E-2</v>
      </c>
      <c r="J61" s="9"/>
      <c r="K61" s="158">
        <f t="shared" si="2"/>
        <v>4.1903889241466916E-2</v>
      </c>
      <c r="L61" s="158">
        <f t="shared" si="3"/>
        <v>-0.22860567314077376</v>
      </c>
    </row>
    <row r="62" spans="2:12" ht="15.6" customHeight="1" x14ac:dyDescent="0.2">
      <c r="B62" s="7" t="s">
        <v>117</v>
      </c>
      <c r="C62" s="50">
        <v>0.10703643179851965</v>
      </c>
      <c r="D62" s="51">
        <v>0.30916699069715253</v>
      </c>
      <c r="E62" s="52">
        <v>20806</v>
      </c>
      <c r="F62" s="53">
        <v>0</v>
      </c>
      <c r="H62" s="7" t="s">
        <v>117</v>
      </c>
      <c r="I62" s="59">
        <v>-7.7270626717232366E-2</v>
      </c>
      <c r="J62" s="9"/>
      <c r="K62" s="158">
        <f t="shared" si="2"/>
        <v>-0.22317988862586535</v>
      </c>
      <c r="L62" s="158">
        <f t="shared" si="3"/>
        <v>2.675179568167297E-2</v>
      </c>
    </row>
    <row r="63" spans="2:12" ht="15.6" customHeight="1" x14ac:dyDescent="0.2">
      <c r="B63" s="7" t="s">
        <v>118</v>
      </c>
      <c r="C63" s="50">
        <v>3.3644141113140448E-3</v>
      </c>
      <c r="D63" s="51">
        <v>5.7907305210496654E-2</v>
      </c>
      <c r="E63" s="52">
        <v>20806</v>
      </c>
      <c r="F63" s="53">
        <v>0</v>
      </c>
      <c r="H63" s="7" t="s">
        <v>118</v>
      </c>
      <c r="I63" s="59">
        <v>-1.5045070346530151E-2</v>
      </c>
      <c r="J63" s="9"/>
      <c r="K63" s="158">
        <f t="shared" si="2"/>
        <v>-0.25893887558823203</v>
      </c>
      <c r="L63" s="158">
        <f t="shared" si="3"/>
        <v>8.7411850362539769E-4</v>
      </c>
    </row>
    <row r="64" spans="2:12" ht="15.6" customHeight="1" x14ac:dyDescent="0.2">
      <c r="B64" s="7" t="s">
        <v>119</v>
      </c>
      <c r="C64" s="50">
        <v>3.7344996635585888E-2</v>
      </c>
      <c r="D64" s="51">
        <v>0.18961032627102725</v>
      </c>
      <c r="E64" s="52">
        <v>20806</v>
      </c>
      <c r="F64" s="53">
        <v>0</v>
      </c>
      <c r="H64" s="7" t="s">
        <v>119</v>
      </c>
      <c r="I64" s="59">
        <v>-4.8709187311933279E-2</v>
      </c>
      <c r="J64" s="9"/>
      <c r="K64" s="158">
        <f t="shared" si="2"/>
        <v>-0.24729741147442927</v>
      </c>
      <c r="L64" s="158">
        <f t="shared" si="3"/>
        <v>9.5935937248804986E-3</v>
      </c>
    </row>
    <row r="65" spans="2:12" ht="15.6" customHeight="1" x14ac:dyDescent="0.2">
      <c r="B65" s="7" t="s">
        <v>120</v>
      </c>
      <c r="C65" s="50">
        <v>1.9225223493223107E-4</v>
      </c>
      <c r="D65" s="51">
        <v>1.3864505505370875E-2</v>
      </c>
      <c r="E65" s="52">
        <v>20806</v>
      </c>
      <c r="F65" s="53">
        <v>0</v>
      </c>
      <c r="H65" s="7" t="s">
        <v>120</v>
      </c>
      <c r="I65" s="59">
        <v>-3.2844258162975003E-4</v>
      </c>
      <c r="J65" s="9"/>
      <c r="K65" s="158">
        <f t="shared" si="2"/>
        <v>-2.3684900819735413E-2</v>
      </c>
      <c r="L65" s="158">
        <f t="shared" si="3"/>
        <v>4.5543507008432673E-6</v>
      </c>
    </row>
    <row r="66" spans="2:12" ht="15.6" customHeight="1" x14ac:dyDescent="0.2">
      <c r="B66" s="7" t="s">
        <v>121</v>
      </c>
      <c r="C66" s="50">
        <v>9.6126117466115537E-5</v>
      </c>
      <c r="D66" s="51">
        <v>9.8041571350531345E-3</v>
      </c>
      <c r="E66" s="52">
        <v>20806</v>
      </c>
      <c r="F66" s="53">
        <v>0</v>
      </c>
      <c r="H66" s="7" t="s">
        <v>121</v>
      </c>
      <c r="I66" s="59">
        <v>-3.0907101127415413E-3</v>
      </c>
      <c r="J66" s="9"/>
      <c r="K66" s="158">
        <f t="shared" si="2"/>
        <v>-0.31521455360287243</v>
      </c>
      <c r="L66" s="158">
        <f t="shared" si="3"/>
        <v>3.0303264141787386E-5</v>
      </c>
    </row>
    <row r="67" spans="2:12" ht="15.6" customHeight="1" x14ac:dyDescent="0.2">
      <c r="B67" s="7" t="s">
        <v>122</v>
      </c>
      <c r="C67" s="50">
        <v>1.1535134095933867E-3</v>
      </c>
      <c r="D67" s="51">
        <v>3.3944634281422068E-2</v>
      </c>
      <c r="E67" s="52">
        <v>20806</v>
      </c>
      <c r="F67" s="53">
        <v>0</v>
      </c>
      <c r="H67" s="7" t="s">
        <v>122</v>
      </c>
      <c r="I67" s="59">
        <v>-9.1158687135878755E-3</v>
      </c>
      <c r="J67" s="9"/>
      <c r="K67" s="158">
        <f t="shared" si="2"/>
        <v>-0.26824131794432171</v>
      </c>
      <c r="L67" s="158">
        <f t="shared" si="3"/>
        <v>3.0977728951321924E-4</v>
      </c>
    </row>
    <row r="68" spans="2:12" ht="15.6" customHeight="1" x14ac:dyDescent="0.2">
      <c r="B68" s="7" t="s">
        <v>123</v>
      </c>
      <c r="C68" s="50">
        <v>4.3256752859751994E-4</v>
      </c>
      <c r="D68" s="51">
        <v>2.079425873780608E-2</v>
      </c>
      <c r="E68" s="52">
        <v>20806</v>
      </c>
      <c r="F68" s="53">
        <v>0</v>
      </c>
      <c r="H68" s="7" t="s">
        <v>123</v>
      </c>
      <c r="I68" s="59">
        <v>-1.1117600508005112E-3</v>
      </c>
      <c r="J68" s="9"/>
      <c r="K68" s="158">
        <f t="shared" si="2"/>
        <v>-5.344163278504005E-2</v>
      </c>
      <c r="L68" s="158">
        <f t="shared" si="3"/>
        <v>2.3127119058775809E-5</v>
      </c>
    </row>
    <row r="69" spans="2:12" ht="15.6" customHeight="1" x14ac:dyDescent="0.2">
      <c r="B69" s="7" t="s">
        <v>124</v>
      </c>
      <c r="C69" s="50">
        <v>2.5473421128520621E-3</v>
      </c>
      <c r="D69" s="51">
        <v>5.0408087526275867E-2</v>
      </c>
      <c r="E69" s="52">
        <v>20806</v>
      </c>
      <c r="F69" s="53">
        <v>0</v>
      </c>
      <c r="H69" s="7" t="s">
        <v>124</v>
      </c>
      <c r="I69" s="59">
        <v>-7.1362758298146381E-3</v>
      </c>
      <c r="J69" s="9"/>
      <c r="K69" s="158">
        <f t="shared" ref="K69:K103" si="4">((1-C69)/D69)*I69</f>
        <v>-0.1412094297399008</v>
      </c>
      <c r="L69" s="158">
        <f t="shared" ref="L69:L103" si="5">((0-C69)/D69)*I69</f>
        <v>3.606273683908227E-4</v>
      </c>
    </row>
    <row r="70" spans="2:12" ht="15.6" customHeight="1" x14ac:dyDescent="0.2">
      <c r="B70" s="7" t="s">
        <v>125</v>
      </c>
      <c r="C70" s="50">
        <v>5.2869364606363543E-4</v>
      </c>
      <c r="D70" s="51">
        <v>2.2987812586505819E-2</v>
      </c>
      <c r="E70" s="52">
        <v>20806</v>
      </c>
      <c r="F70" s="53">
        <v>0</v>
      </c>
      <c r="H70" s="7" t="s">
        <v>125</v>
      </c>
      <c r="I70" s="59">
        <v>-6.410562421142638E-3</v>
      </c>
      <c r="J70" s="9"/>
      <c r="K70" s="158">
        <f t="shared" si="4"/>
        <v>-0.27872043820663434</v>
      </c>
      <c r="L70" s="158">
        <f t="shared" si="5"/>
        <v>1.4743567301144395E-4</v>
      </c>
    </row>
    <row r="71" spans="2:12" ht="15.6" customHeight="1" x14ac:dyDescent="0.2">
      <c r="B71" s="7" t="s">
        <v>126</v>
      </c>
      <c r="C71" s="50">
        <v>1.682207055657022E-3</v>
      </c>
      <c r="D71" s="51">
        <v>4.098119025803558E-2</v>
      </c>
      <c r="E71" s="52">
        <v>20806</v>
      </c>
      <c r="F71" s="53">
        <v>0</v>
      </c>
      <c r="H71" s="7" t="s">
        <v>126</v>
      </c>
      <c r="I71" s="59">
        <v>-1.0055979772350723E-2</v>
      </c>
      <c r="J71" s="9"/>
      <c r="K71" s="158">
        <f t="shared" si="4"/>
        <v>-0.24496759291313344</v>
      </c>
      <c r="L71" s="158">
        <f t="shared" si="5"/>
        <v>4.1278059563620774E-4</v>
      </c>
    </row>
    <row r="72" spans="2:12" ht="15.6" customHeight="1" x14ac:dyDescent="0.2">
      <c r="B72" s="7" t="s">
        <v>127</v>
      </c>
      <c r="C72" s="50">
        <v>3.3644141113140441E-4</v>
      </c>
      <c r="D72" s="51">
        <v>1.8339694219048248E-2</v>
      </c>
      <c r="E72" s="52">
        <v>20806</v>
      </c>
      <c r="F72" s="53">
        <v>0</v>
      </c>
      <c r="H72" s="7" t="s">
        <v>127</v>
      </c>
      <c r="I72" s="59">
        <v>-4.7414425086491404E-3</v>
      </c>
      <c r="J72" s="9"/>
      <c r="K72" s="158">
        <f t="shared" si="4"/>
        <v>-0.25844745470825575</v>
      </c>
      <c r="L72" s="158">
        <f t="shared" si="5"/>
        <v>8.6981690608096073E-5</v>
      </c>
    </row>
    <row r="73" spans="2:12" ht="15.6" customHeight="1" x14ac:dyDescent="0.2">
      <c r="B73" s="7" t="s">
        <v>128</v>
      </c>
      <c r="C73" s="50">
        <v>1.9225223493223107E-4</v>
      </c>
      <c r="D73" s="51">
        <v>1.3864505505370528E-2</v>
      </c>
      <c r="E73" s="52">
        <v>20806</v>
      </c>
      <c r="F73" s="53">
        <v>0</v>
      </c>
      <c r="H73" s="7" t="s">
        <v>128</v>
      </c>
      <c r="I73" s="59">
        <v>-3.1953602869973698E-3</v>
      </c>
      <c r="J73" s="9"/>
      <c r="K73" s="158">
        <f t="shared" si="4"/>
        <v>-0.23042624712459239</v>
      </c>
      <c r="L73" s="158">
        <f t="shared" si="5"/>
        <v>4.4308479400940749E-5</v>
      </c>
    </row>
    <row r="74" spans="2:12" ht="15.6" customHeight="1" x14ac:dyDescent="0.2">
      <c r="B74" s="7" t="s">
        <v>129</v>
      </c>
      <c r="C74" s="50">
        <v>0.85960780544073823</v>
      </c>
      <c r="D74" s="51">
        <v>0.34740182340025416</v>
      </c>
      <c r="E74" s="52">
        <v>20806</v>
      </c>
      <c r="F74" s="53">
        <v>0</v>
      </c>
      <c r="H74" s="7" t="s">
        <v>129</v>
      </c>
      <c r="I74" s="59">
        <v>9.53179650474964E-2</v>
      </c>
      <c r="J74" s="9"/>
      <c r="K74" s="158">
        <f t="shared" si="4"/>
        <v>3.8519942592596182E-2</v>
      </c>
      <c r="L74" s="158">
        <f t="shared" si="5"/>
        <v>-0.23585387650413647</v>
      </c>
    </row>
    <row r="75" spans="2:12" ht="15.6" customHeight="1" x14ac:dyDescent="0.2">
      <c r="B75" s="7" t="s">
        <v>130</v>
      </c>
      <c r="C75" s="50">
        <v>0.15524367970777661</v>
      </c>
      <c r="D75" s="51">
        <v>0.36214552745969714</v>
      </c>
      <c r="E75" s="52">
        <v>20806</v>
      </c>
      <c r="F75" s="53">
        <v>0</v>
      </c>
      <c r="H75" s="7" t="s">
        <v>130</v>
      </c>
      <c r="I75" s="59">
        <v>5.3353703295118413E-3</v>
      </c>
      <c r="J75" s="9"/>
      <c r="K75" s="158">
        <f t="shared" si="4"/>
        <v>1.2445515587532197E-2</v>
      </c>
      <c r="L75" s="158">
        <f t="shared" si="5"/>
        <v>-2.2871538090423874E-3</v>
      </c>
    </row>
    <row r="76" spans="2:12" ht="15.6" customHeight="1" x14ac:dyDescent="0.2">
      <c r="B76" s="7" t="s">
        <v>131</v>
      </c>
      <c r="C76" s="50">
        <v>0.46457752571373639</v>
      </c>
      <c r="D76" s="51">
        <v>0.49875565595545956</v>
      </c>
      <c r="E76" s="52">
        <v>20806</v>
      </c>
      <c r="F76" s="53">
        <v>0</v>
      </c>
      <c r="H76" s="7" t="s">
        <v>131</v>
      </c>
      <c r="I76" s="59">
        <v>6.7019874528330484E-2</v>
      </c>
      <c r="J76" s="9"/>
      <c r="K76" s="158">
        <f t="shared" si="4"/>
        <v>7.1946947604175526E-2</v>
      </c>
      <c r="L76" s="158">
        <f t="shared" si="5"/>
        <v>-6.2427216835005434E-2</v>
      </c>
    </row>
    <row r="77" spans="2:12" ht="15.6" customHeight="1" x14ac:dyDescent="0.2">
      <c r="B77" s="7" t="s">
        <v>132</v>
      </c>
      <c r="C77" s="50">
        <v>5.5753148130347017E-3</v>
      </c>
      <c r="D77" s="51">
        <v>7.446138034755273E-2</v>
      </c>
      <c r="E77" s="52">
        <v>20806</v>
      </c>
      <c r="F77" s="53">
        <v>0</v>
      </c>
      <c r="H77" s="7" t="s">
        <v>132</v>
      </c>
      <c r="I77" s="59">
        <v>8.8326729536780026E-3</v>
      </c>
      <c r="J77" s="9"/>
      <c r="K77" s="158">
        <f t="shared" si="4"/>
        <v>0.11795951109586635</v>
      </c>
      <c r="L77" s="158">
        <f t="shared" si="5"/>
        <v>-6.6134863640021733E-4</v>
      </c>
    </row>
    <row r="78" spans="2:12" ht="15.6" customHeight="1" x14ac:dyDescent="0.2">
      <c r="B78" s="7" t="s">
        <v>133</v>
      </c>
      <c r="C78" s="50">
        <v>8.3773911371719689E-2</v>
      </c>
      <c r="D78" s="51">
        <v>0.2770551072316022</v>
      </c>
      <c r="E78" s="52">
        <v>20806</v>
      </c>
      <c r="F78" s="53">
        <v>0</v>
      </c>
      <c r="H78" s="7" t="s">
        <v>133</v>
      </c>
      <c r="I78" s="59">
        <v>6.0815275542617717E-2</v>
      </c>
      <c r="J78" s="9"/>
      <c r="K78" s="158">
        <f t="shared" si="4"/>
        <v>0.20111718060726655</v>
      </c>
      <c r="L78" s="158">
        <f t="shared" si="5"/>
        <v>-1.838888138270291E-2</v>
      </c>
    </row>
    <row r="79" spans="2:12" ht="15.6" customHeight="1" x14ac:dyDescent="0.2">
      <c r="B79" s="7" t="s">
        <v>134</v>
      </c>
      <c r="C79" s="50">
        <v>0.23536479861578391</v>
      </c>
      <c r="D79" s="51">
        <v>0.42423679758686245</v>
      </c>
      <c r="E79" s="52">
        <v>20806</v>
      </c>
      <c r="F79" s="53">
        <v>0</v>
      </c>
      <c r="H79" s="7" t="s">
        <v>134</v>
      </c>
      <c r="I79" s="59">
        <v>9.3002549240180088E-2</v>
      </c>
      <c r="J79" s="9"/>
      <c r="K79" s="158">
        <f t="shared" si="4"/>
        <v>0.16762577733005396</v>
      </c>
      <c r="L79" s="158">
        <f t="shared" si="5"/>
        <v>-5.1597424827787682E-2</v>
      </c>
    </row>
    <row r="80" spans="2:12" ht="15.6" customHeight="1" x14ac:dyDescent="0.2">
      <c r="B80" s="7" t="s">
        <v>135</v>
      </c>
      <c r="C80" s="50">
        <v>0.25300394117081609</v>
      </c>
      <c r="D80" s="51">
        <v>0.43474363818067185</v>
      </c>
      <c r="E80" s="52">
        <v>20806</v>
      </c>
      <c r="F80" s="53">
        <v>0</v>
      </c>
      <c r="H80" s="7" t="s">
        <v>135</v>
      </c>
      <c r="I80" s="59">
        <v>7.0532652348479538E-2</v>
      </c>
      <c r="J80" s="9"/>
      <c r="K80" s="158">
        <f t="shared" si="4"/>
        <v>0.12119237338025668</v>
      </c>
      <c r="L80" s="158">
        <f t="shared" si="5"/>
        <v>-4.1047268914790311E-2</v>
      </c>
    </row>
    <row r="81" spans="2:12" ht="15.6" customHeight="1" x14ac:dyDescent="0.2">
      <c r="B81" s="7" t="s">
        <v>136</v>
      </c>
      <c r="C81" s="50">
        <v>0.47601653369220415</v>
      </c>
      <c r="D81" s="51">
        <v>0.49943646446627776</v>
      </c>
      <c r="E81" s="52">
        <v>20806</v>
      </c>
      <c r="F81" s="53">
        <v>0</v>
      </c>
      <c r="H81" s="7" t="s">
        <v>136</v>
      </c>
      <c r="I81" s="59">
        <v>2.3940359154396289E-2</v>
      </c>
      <c r="J81" s="9"/>
      <c r="K81" s="158">
        <f t="shared" si="4"/>
        <v>2.5117013407860891E-2</v>
      </c>
      <c r="L81" s="158">
        <f t="shared" si="5"/>
        <v>-2.2817730764213381E-2</v>
      </c>
    </row>
    <row r="82" spans="2:12" ht="15.6" customHeight="1" x14ac:dyDescent="0.2">
      <c r="B82" s="7" t="s">
        <v>137</v>
      </c>
      <c r="C82" s="50">
        <v>0.82009997116216471</v>
      </c>
      <c r="D82" s="51">
        <v>0.38411339450044119</v>
      </c>
      <c r="E82" s="52">
        <v>20806</v>
      </c>
      <c r="F82" s="53">
        <v>0</v>
      </c>
      <c r="H82" s="7" t="s">
        <v>137</v>
      </c>
      <c r="I82" s="59">
        <v>3.6107696054048316E-2</v>
      </c>
      <c r="J82" s="9"/>
      <c r="K82" s="158">
        <f t="shared" si="4"/>
        <v>1.6911088377532805E-2</v>
      </c>
      <c r="L82" s="158">
        <f t="shared" si="5"/>
        <v>-7.7091611270596341E-2</v>
      </c>
    </row>
    <row r="83" spans="2:12" ht="15.6" customHeight="1" x14ac:dyDescent="0.2">
      <c r="B83" s="7" t="s">
        <v>138</v>
      </c>
      <c r="C83" s="50">
        <v>1.6533692204171873E-2</v>
      </c>
      <c r="D83" s="51">
        <v>0.12751906047721523</v>
      </c>
      <c r="E83" s="52">
        <v>20806</v>
      </c>
      <c r="F83" s="53">
        <v>0</v>
      </c>
      <c r="H83" s="7" t="s">
        <v>138</v>
      </c>
      <c r="I83" s="59">
        <v>-2.1265324093632737E-3</v>
      </c>
      <c r="J83" s="9"/>
      <c r="K83" s="158">
        <f t="shared" si="4"/>
        <v>-1.6400473538764396E-2</v>
      </c>
      <c r="L83" s="158">
        <f t="shared" si="5"/>
        <v>2.7571903515467464E-4</v>
      </c>
    </row>
    <row r="84" spans="2:12" ht="15.6" customHeight="1" x14ac:dyDescent="0.2">
      <c r="B84" s="7" t="s">
        <v>139</v>
      </c>
      <c r="C84" s="50">
        <v>0.14048832067672787</v>
      </c>
      <c r="D84" s="51">
        <v>0.34750130415361619</v>
      </c>
      <c r="E84" s="52">
        <v>20806</v>
      </c>
      <c r="F84" s="53">
        <v>0</v>
      </c>
      <c r="H84" s="7" t="s">
        <v>139</v>
      </c>
      <c r="I84" s="59">
        <v>6.3339871581517784E-2</v>
      </c>
      <c r="J84" s="9"/>
      <c r="K84" s="158">
        <f t="shared" si="4"/>
        <v>0.15666519446236218</v>
      </c>
      <c r="L84" s="158">
        <f t="shared" si="5"/>
        <v>-2.5607133222249324E-2</v>
      </c>
    </row>
    <row r="85" spans="2:12" ht="15.6" customHeight="1" x14ac:dyDescent="0.2">
      <c r="B85" s="7" t="s">
        <v>140</v>
      </c>
      <c r="C85" s="50">
        <v>4.4794770739209844E-2</v>
      </c>
      <c r="D85" s="51">
        <v>0.20685805733452242</v>
      </c>
      <c r="E85" s="52">
        <v>20806</v>
      </c>
      <c r="F85" s="53">
        <v>0</v>
      </c>
      <c r="H85" s="7" t="s">
        <v>140</v>
      </c>
      <c r="I85" s="59">
        <v>-1.6829584827371975E-2</v>
      </c>
      <c r="J85" s="9"/>
      <c r="K85" s="158">
        <f t="shared" si="4"/>
        <v>-7.7713711713906231E-2</v>
      </c>
      <c r="L85" s="158">
        <f t="shared" si="5"/>
        <v>3.6444188043353431E-3</v>
      </c>
    </row>
    <row r="86" spans="2:12" ht="15.6" customHeight="1" x14ac:dyDescent="0.2">
      <c r="B86" s="7" t="s">
        <v>141</v>
      </c>
      <c r="C86" s="50">
        <v>0.93617225800249926</v>
      </c>
      <c r="D86" s="51">
        <v>0.24445169959643645</v>
      </c>
      <c r="E86" s="52">
        <v>20806</v>
      </c>
      <c r="F86" s="53">
        <v>0</v>
      </c>
      <c r="H86" s="7" t="s">
        <v>141</v>
      </c>
      <c r="I86" s="59">
        <v>3.7161504937698896E-2</v>
      </c>
      <c r="J86" s="9"/>
      <c r="K86" s="158">
        <f t="shared" si="4"/>
        <v>9.7030822584506671E-3</v>
      </c>
      <c r="L86" s="158">
        <f t="shared" si="5"/>
        <v>-0.14231674414917322</v>
      </c>
    </row>
    <row r="87" spans="2:12" ht="15.6" customHeight="1" x14ac:dyDescent="0.2">
      <c r="B87" s="7" t="s">
        <v>142</v>
      </c>
      <c r="C87" s="50">
        <v>0.2929443429779871</v>
      </c>
      <c r="D87" s="51">
        <v>0.45512406064363781</v>
      </c>
      <c r="E87" s="52">
        <v>20806</v>
      </c>
      <c r="F87" s="53">
        <v>0</v>
      </c>
      <c r="H87" s="7" t="s">
        <v>142</v>
      </c>
      <c r="I87" s="59">
        <v>7.665588982543467E-2</v>
      </c>
      <c r="J87" s="9"/>
      <c r="K87" s="158">
        <f t="shared" si="4"/>
        <v>0.11908836563920608</v>
      </c>
      <c r="L87" s="158">
        <f t="shared" si="5"/>
        <v>-4.9340193635440219E-2</v>
      </c>
    </row>
    <row r="88" spans="2:12" ht="15.6" customHeight="1" x14ac:dyDescent="0.2">
      <c r="B88" s="7" t="s">
        <v>143</v>
      </c>
      <c r="C88" s="50">
        <v>6.517350764202634E-2</v>
      </c>
      <c r="D88" s="51">
        <v>0.24683769965415475</v>
      </c>
      <c r="E88" s="52">
        <v>20806</v>
      </c>
      <c r="F88" s="53">
        <v>0</v>
      </c>
      <c r="H88" s="7" t="s">
        <v>143</v>
      </c>
      <c r="I88" s="59">
        <v>-2.367171003166612E-2</v>
      </c>
      <c r="J88" s="9"/>
      <c r="K88" s="158">
        <f t="shared" si="4"/>
        <v>-8.9649764553884764E-2</v>
      </c>
      <c r="L88" s="158">
        <f t="shared" si="5"/>
        <v>6.2501326856075961E-3</v>
      </c>
    </row>
    <row r="89" spans="2:12" ht="15.6" customHeight="1" x14ac:dyDescent="0.2">
      <c r="B89" s="7" t="s">
        <v>144</v>
      </c>
      <c r="C89" s="50">
        <v>5.2869364606363543E-4</v>
      </c>
      <c r="D89" s="51">
        <v>2.2987812586504754E-2</v>
      </c>
      <c r="E89" s="52">
        <v>20806</v>
      </c>
      <c r="F89" s="53">
        <v>0</v>
      </c>
      <c r="H89" s="7" t="s">
        <v>144</v>
      </c>
      <c r="I89" s="59">
        <v>-4.0186009615817417E-4</v>
      </c>
      <c r="J89" s="9"/>
      <c r="K89" s="158">
        <f t="shared" si="4"/>
        <v>-1.7472198964877606E-2</v>
      </c>
      <c r="L89" s="158">
        <f t="shared" si="5"/>
        <v>9.2423269350158052E-6</v>
      </c>
    </row>
    <row r="90" spans="2:12" ht="15.6" customHeight="1" x14ac:dyDescent="0.2">
      <c r="B90" s="7" t="s">
        <v>145</v>
      </c>
      <c r="C90" s="50">
        <v>0.46034797654522736</v>
      </c>
      <c r="D90" s="51">
        <v>0.49843721551044312</v>
      </c>
      <c r="E90" s="52">
        <v>20806</v>
      </c>
      <c r="F90" s="53">
        <v>0</v>
      </c>
      <c r="H90" s="7" t="s">
        <v>145</v>
      </c>
      <c r="I90" s="59">
        <v>-7.6586567699784266E-2</v>
      </c>
      <c r="J90" s="9"/>
      <c r="K90" s="158">
        <f t="shared" si="4"/>
        <v>-8.2919362644939931E-2</v>
      </c>
      <c r="L90" s="158">
        <f t="shared" si="5"/>
        <v>7.0734027022910109E-2</v>
      </c>
    </row>
    <row r="91" spans="2:12" ht="15.6" customHeight="1" x14ac:dyDescent="0.2">
      <c r="B91" s="7" t="s">
        <v>146</v>
      </c>
      <c r="C91" s="50">
        <v>8.3870037489185811E-2</v>
      </c>
      <c r="D91" s="51">
        <v>0.27719947230186304</v>
      </c>
      <c r="E91" s="52">
        <v>20806</v>
      </c>
      <c r="F91" s="53">
        <v>0</v>
      </c>
      <c r="H91" s="7" t="s">
        <v>146</v>
      </c>
      <c r="I91" s="59">
        <v>-1.739600350081066E-2</v>
      </c>
      <c r="J91" s="9"/>
      <c r="K91" s="158">
        <f t="shared" si="4"/>
        <v>-5.7492894566843478E-2</v>
      </c>
      <c r="L91" s="158">
        <f t="shared" si="5"/>
        <v>5.263370285879118E-3</v>
      </c>
    </row>
    <row r="92" spans="2:12" ht="15.6" customHeight="1" x14ac:dyDescent="0.2">
      <c r="B92" s="7" t="s">
        <v>147</v>
      </c>
      <c r="C92" s="50">
        <v>2.7395943477842933E-3</v>
      </c>
      <c r="D92" s="51">
        <v>5.2270644624475782E-2</v>
      </c>
      <c r="E92" s="52">
        <v>20806</v>
      </c>
      <c r="F92" s="53">
        <v>0</v>
      </c>
      <c r="H92" s="7" t="s">
        <v>147</v>
      </c>
      <c r="I92" s="59">
        <v>8.9544974527949273E-4</v>
      </c>
      <c r="J92" s="9"/>
      <c r="K92" s="158">
        <f t="shared" si="4"/>
        <v>1.7084093426321618E-2</v>
      </c>
      <c r="L92" s="158">
        <f t="shared" si="5"/>
        <v>-4.6932060595707377E-5</v>
      </c>
    </row>
    <row r="93" spans="2:12" ht="15.6" customHeight="1" x14ac:dyDescent="0.2">
      <c r="B93" s="7" t="s">
        <v>148</v>
      </c>
      <c r="C93" s="50">
        <v>3.3644141113140435E-4</v>
      </c>
      <c r="D93" s="51">
        <v>1.8339694219047666E-2</v>
      </c>
      <c r="E93" s="52">
        <v>20806</v>
      </c>
      <c r="F93" s="53">
        <v>0</v>
      </c>
      <c r="H93" s="7" t="s">
        <v>148</v>
      </c>
      <c r="I93" s="59">
        <v>2.1079820102855775E-3</v>
      </c>
      <c r="J93" s="9"/>
      <c r="K93" s="158">
        <f t="shared" si="4"/>
        <v>0.11490228641079397</v>
      </c>
      <c r="L93" s="158">
        <f t="shared" si="5"/>
        <v>-3.8670897873722658E-5</v>
      </c>
    </row>
    <row r="94" spans="2:12" ht="15.6" customHeight="1" x14ac:dyDescent="0.2">
      <c r="B94" s="7" t="s">
        <v>149</v>
      </c>
      <c r="C94" s="50">
        <v>0.15870421993655676</v>
      </c>
      <c r="D94" s="51">
        <v>0.36540882318834417</v>
      </c>
      <c r="E94" s="52">
        <v>20806</v>
      </c>
      <c r="F94" s="53">
        <v>0</v>
      </c>
      <c r="H94" s="7" t="s">
        <v>149</v>
      </c>
      <c r="I94" s="59">
        <v>7.7027964483043318E-2</v>
      </c>
      <c r="J94" s="9"/>
      <c r="K94" s="158">
        <f t="shared" si="4"/>
        <v>0.17734465440934169</v>
      </c>
      <c r="L94" s="158">
        <f t="shared" si="5"/>
        <v>-3.3454755990610499E-2</v>
      </c>
    </row>
    <row r="95" spans="2:12" ht="15.6" customHeight="1" x14ac:dyDescent="0.2">
      <c r="B95" s="7" t="s">
        <v>150</v>
      </c>
      <c r="C95" s="50">
        <v>9.9346342401230414E-2</v>
      </c>
      <c r="D95" s="51">
        <v>0.29913366139698266</v>
      </c>
      <c r="E95" s="52">
        <v>20806</v>
      </c>
      <c r="F95" s="53">
        <v>0</v>
      </c>
      <c r="H95" s="7" t="s">
        <v>150</v>
      </c>
      <c r="I95" s="59">
        <v>4.9918820089854377E-2</v>
      </c>
      <c r="J95" s="9"/>
      <c r="K95" s="158">
        <f t="shared" si="4"/>
        <v>0.15029925982578096</v>
      </c>
      <c r="L95" s="158">
        <f t="shared" si="5"/>
        <v>-1.6578716583589802E-2</v>
      </c>
    </row>
    <row r="96" spans="2:12" ht="15.6" customHeight="1" x14ac:dyDescent="0.2">
      <c r="B96" s="7" t="s">
        <v>151</v>
      </c>
      <c r="C96" s="50">
        <v>0.12876093434586178</v>
      </c>
      <c r="D96" s="51">
        <v>0.33494320142393902</v>
      </c>
      <c r="E96" s="52">
        <v>20806</v>
      </c>
      <c r="F96" s="53">
        <v>0</v>
      </c>
      <c r="H96" s="7" t="s">
        <v>151</v>
      </c>
      <c r="I96" s="59">
        <v>1.689377301392371E-2</v>
      </c>
      <c r="J96" s="9"/>
      <c r="K96" s="158">
        <f t="shared" si="4"/>
        <v>4.3943316220336419E-2</v>
      </c>
      <c r="L96" s="158">
        <f t="shared" si="5"/>
        <v>-6.494408570325E-3</v>
      </c>
    </row>
    <row r="97" spans="2:12" ht="15.6" customHeight="1" x14ac:dyDescent="0.2">
      <c r="B97" s="7" t="s">
        <v>152</v>
      </c>
      <c r="C97" s="50">
        <v>1.9225223493223105E-4</v>
      </c>
      <c r="D97" s="51">
        <v>1.3864505505370075E-2</v>
      </c>
      <c r="E97" s="52">
        <v>20806</v>
      </c>
      <c r="F97" s="53">
        <v>0</v>
      </c>
      <c r="H97" s="7" t="s">
        <v>152</v>
      </c>
      <c r="I97" s="59">
        <v>1.8067501418432747E-3</v>
      </c>
      <c r="J97" s="9"/>
      <c r="K97" s="158">
        <f t="shared" si="4"/>
        <v>0.13028973802137231</v>
      </c>
      <c r="L97" s="158">
        <f t="shared" si="5"/>
        <v>-2.5053309878160233E-5</v>
      </c>
    </row>
    <row r="98" spans="2:12" ht="15.6" customHeight="1" x14ac:dyDescent="0.2">
      <c r="B98" s="7" t="s">
        <v>153</v>
      </c>
      <c r="C98" s="50">
        <v>7.6900893972892429E-4</v>
      </c>
      <c r="D98" s="51">
        <v>2.7721011872823973E-2</v>
      </c>
      <c r="E98" s="52">
        <v>20806</v>
      </c>
      <c r="F98" s="53">
        <v>0</v>
      </c>
      <c r="H98" s="7" t="s">
        <v>153</v>
      </c>
      <c r="I98" s="59">
        <v>-4.2695482342002371E-3</v>
      </c>
      <c r="J98" s="9"/>
      <c r="K98" s="158">
        <f t="shared" si="4"/>
        <v>-0.15390004279107591</v>
      </c>
      <c r="L98" s="158">
        <f t="shared" si="5"/>
        <v>1.1844159137360339E-4</v>
      </c>
    </row>
    <row r="99" spans="2:12" ht="15.6" customHeight="1" x14ac:dyDescent="0.2">
      <c r="B99" s="7" t="s">
        <v>154</v>
      </c>
      <c r="C99" s="50">
        <v>1.0718062097471883E-2</v>
      </c>
      <c r="D99" s="51">
        <v>0.10297424381056318</v>
      </c>
      <c r="E99" s="52">
        <v>20806</v>
      </c>
      <c r="F99" s="53">
        <v>0</v>
      </c>
      <c r="H99" s="7" t="s">
        <v>154</v>
      </c>
      <c r="I99" s="59">
        <v>-2.0011863386440377E-2</v>
      </c>
      <c r="J99" s="9"/>
      <c r="K99" s="158">
        <f t="shared" si="4"/>
        <v>-0.19225559964682698</v>
      </c>
      <c r="L99" s="158">
        <f t="shared" si="5"/>
        <v>2.0829324549989027E-3</v>
      </c>
    </row>
    <row r="100" spans="2:12" ht="15.6" customHeight="1" x14ac:dyDescent="0.2">
      <c r="B100" s="7" t="s">
        <v>155</v>
      </c>
      <c r="C100" s="50">
        <v>1.4418917619917333E-4</v>
      </c>
      <c r="D100" s="51">
        <v>1.2007302577485097E-2</v>
      </c>
      <c r="E100" s="52">
        <v>20806</v>
      </c>
      <c r="F100" s="53">
        <v>0</v>
      </c>
      <c r="H100" s="7" t="s">
        <v>155</v>
      </c>
      <c r="I100" s="59">
        <v>-8.7992745296366611E-4</v>
      </c>
      <c r="J100" s="9"/>
      <c r="K100" s="158">
        <f t="shared" si="4"/>
        <v>-7.3272125131486482E-2</v>
      </c>
      <c r="L100" s="158">
        <f t="shared" si="5"/>
        <v>1.0566570946231769E-5</v>
      </c>
    </row>
    <row r="101" spans="2:12" ht="15.6" customHeight="1" x14ac:dyDescent="0.2">
      <c r="B101" s="7" t="s">
        <v>156</v>
      </c>
      <c r="C101" s="50">
        <v>9.6126117466115537E-5</v>
      </c>
      <c r="D101" s="51">
        <v>9.8041571350535039E-3</v>
      </c>
      <c r="E101" s="52">
        <v>20806</v>
      </c>
      <c r="F101" s="53">
        <v>0</v>
      </c>
      <c r="H101" s="7" t="s">
        <v>156</v>
      </c>
      <c r="I101" s="59">
        <v>-1.6818637673943879E-3</v>
      </c>
      <c r="J101" s="9"/>
      <c r="K101" s="158">
        <f t="shared" si="4"/>
        <v>-0.17152949235662612</v>
      </c>
      <c r="L101" s="158">
        <f t="shared" si="5"/>
        <v>1.6490049255587974E-5</v>
      </c>
    </row>
    <row r="102" spans="2:12" ht="15.6" customHeight="1" x14ac:dyDescent="0.2">
      <c r="B102" s="7" t="s">
        <v>157</v>
      </c>
      <c r="C102" s="50">
        <v>3.5566663462462751E-3</v>
      </c>
      <c r="D102" s="51">
        <v>5.9533073288774004E-2</v>
      </c>
      <c r="E102" s="52">
        <v>20806</v>
      </c>
      <c r="F102" s="53">
        <v>0</v>
      </c>
      <c r="H102" s="7" t="s">
        <v>157</v>
      </c>
      <c r="I102" s="59">
        <v>-1.4530130848886995E-3</v>
      </c>
      <c r="J102" s="9"/>
      <c r="K102" s="158">
        <f t="shared" si="4"/>
        <v>-2.4320014441821816E-2</v>
      </c>
      <c r="L102" s="158">
        <f t="shared" si="5"/>
        <v>8.6806920156994716E-5</v>
      </c>
    </row>
    <row r="103" spans="2:12" ht="15.6" customHeight="1" x14ac:dyDescent="0.2">
      <c r="B103" s="7" t="s">
        <v>158</v>
      </c>
      <c r="C103" s="50">
        <v>1.4418917619917331E-4</v>
      </c>
      <c r="D103" s="51">
        <v>1.2007302577486121E-2</v>
      </c>
      <c r="E103" s="52">
        <v>20806</v>
      </c>
      <c r="F103" s="53">
        <v>0</v>
      </c>
      <c r="H103" s="7" t="s">
        <v>158</v>
      </c>
      <c r="I103" s="59">
        <v>4.3226490254202428E-3</v>
      </c>
      <c r="J103" s="9"/>
      <c r="K103" s="158">
        <f t="shared" si="4"/>
        <v>0.35994976543042517</v>
      </c>
      <c r="L103" s="158">
        <f t="shared" si="5"/>
        <v>-5.1908344771969219E-5</v>
      </c>
    </row>
    <row r="104" spans="2:12" ht="15.6" customHeight="1" x14ac:dyDescent="0.2">
      <c r="B104" s="7" t="s">
        <v>159</v>
      </c>
      <c r="C104" s="50">
        <v>7.2094588099586661E-4</v>
      </c>
      <c r="D104" s="51">
        <v>2.6841399843892576E-2</v>
      </c>
      <c r="E104" s="52">
        <v>20806</v>
      </c>
      <c r="F104" s="53">
        <v>0</v>
      </c>
      <c r="H104" s="7" t="s">
        <v>159</v>
      </c>
      <c r="I104" s="59">
        <v>-4.6545600998228092E-3</v>
      </c>
      <c r="J104" s="9"/>
      <c r="K104" s="158">
        <f t="shared" ref="K104:K129" si="6">((1-C104)/D104)*I104</f>
        <v>-0.1732847184178927</v>
      </c>
      <c r="L104" s="158">
        <f t="shared" ref="L104:L129" si="7">((0-C104)/D104)*I104</f>
        <v>1.2501903594191671E-4</v>
      </c>
    </row>
    <row r="105" spans="2:12" ht="15.6" customHeight="1" x14ac:dyDescent="0.2">
      <c r="B105" s="7" t="s">
        <v>160</v>
      </c>
      <c r="C105" s="50">
        <v>0.57459386715370564</v>
      </c>
      <c r="D105" s="51">
        <v>0.49441632646767897</v>
      </c>
      <c r="E105" s="52">
        <v>20806</v>
      </c>
      <c r="F105" s="53">
        <v>0</v>
      </c>
      <c r="H105" s="7" t="s">
        <v>160</v>
      </c>
      <c r="I105" s="59">
        <v>-3.5867057564742504E-2</v>
      </c>
      <c r="J105" s="9"/>
      <c r="K105" s="158">
        <f t="shared" si="6"/>
        <v>-3.0860765388155093E-2</v>
      </c>
      <c r="L105" s="158">
        <f t="shared" si="7"/>
        <v>4.1683476467675298E-2</v>
      </c>
    </row>
    <row r="106" spans="2:12" ht="15.6" customHeight="1" x14ac:dyDescent="0.2">
      <c r="B106" s="7" t="s">
        <v>161</v>
      </c>
      <c r="C106" s="50">
        <v>2.4992790541190041E-3</v>
      </c>
      <c r="D106" s="51">
        <v>4.9931477915870104E-2</v>
      </c>
      <c r="E106" s="52">
        <v>20806</v>
      </c>
      <c r="F106" s="53">
        <v>0</v>
      </c>
      <c r="H106" s="7" t="s">
        <v>161</v>
      </c>
      <c r="I106" s="59">
        <v>-1.854740813744788E-3</v>
      </c>
      <c r="J106" s="9"/>
      <c r="K106" s="158">
        <f t="shared" si="6"/>
        <v>-3.7052884795347567E-2</v>
      </c>
      <c r="L106" s="158">
        <f t="shared" si="7"/>
        <v>9.2837525747232986E-5</v>
      </c>
    </row>
    <row r="107" spans="2:12" ht="15.6" customHeight="1" x14ac:dyDescent="0.2">
      <c r="B107" s="7" t="s">
        <v>162</v>
      </c>
      <c r="C107" s="50">
        <v>0.11794674613092378</v>
      </c>
      <c r="D107" s="51">
        <v>0.32255280451992341</v>
      </c>
      <c r="E107" s="52">
        <v>20806</v>
      </c>
      <c r="F107" s="53">
        <v>0</v>
      </c>
      <c r="H107" s="7" t="s">
        <v>162</v>
      </c>
      <c r="I107" s="59">
        <v>2.2770628411878987E-2</v>
      </c>
      <c r="J107" s="9"/>
      <c r="K107" s="158">
        <f t="shared" si="6"/>
        <v>6.2268585490165514E-2</v>
      </c>
      <c r="L107" s="158">
        <f t="shared" si="7"/>
        <v>-8.3264553614247044E-3</v>
      </c>
    </row>
    <row r="108" spans="2:12" ht="15.6" customHeight="1" x14ac:dyDescent="0.2">
      <c r="B108" s="7" t="s">
        <v>163</v>
      </c>
      <c r="C108" s="50">
        <v>7.4017110448908963E-2</v>
      </c>
      <c r="D108" s="51">
        <v>0.26180502696038366</v>
      </c>
      <c r="E108" s="52">
        <v>20806</v>
      </c>
      <c r="F108" s="53">
        <v>0</v>
      </c>
      <c r="H108" s="7" t="s">
        <v>163</v>
      </c>
      <c r="I108" s="59">
        <v>2.9725587712940867E-2</v>
      </c>
      <c r="J108" s="9"/>
      <c r="K108" s="158">
        <f t="shared" si="6"/>
        <v>0.10513696365424845</v>
      </c>
      <c r="L108" s="158">
        <f t="shared" si="7"/>
        <v>-8.4039719727780869E-3</v>
      </c>
    </row>
    <row r="109" spans="2:12" ht="15.6" customHeight="1" x14ac:dyDescent="0.2">
      <c r="B109" s="7" t="s">
        <v>164</v>
      </c>
      <c r="C109" s="50">
        <v>0.20071133326924925</v>
      </c>
      <c r="D109" s="51">
        <v>0.4005421387513845</v>
      </c>
      <c r="E109" s="52">
        <v>20806</v>
      </c>
      <c r="F109" s="53">
        <v>0</v>
      </c>
      <c r="H109" s="7" t="s">
        <v>164</v>
      </c>
      <c r="I109" s="59">
        <v>5.0524649142583197E-3</v>
      </c>
      <c r="J109" s="9"/>
      <c r="K109" s="158">
        <f t="shared" si="6"/>
        <v>1.0082279875995869E-2</v>
      </c>
      <c r="L109" s="158">
        <f t="shared" si="7"/>
        <v>-2.5317859748742481E-3</v>
      </c>
    </row>
    <row r="110" spans="2:12" ht="15.6" customHeight="1" x14ac:dyDescent="0.2">
      <c r="B110" s="7" t="s">
        <v>165</v>
      </c>
      <c r="C110" s="50">
        <v>1.3842160915120638E-2</v>
      </c>
      <c r="D110" s="51">
        <v>0.11683839957524898</v>
      </c>
      <c r="E110" s="52">
        <v>20806</v>
      </c>
      <c r="F110" s="53">
        <v>0</v>
      </c>
      <c r="H110" s="7" t="s">
        <v>165</v>
      </c>
      <c r="I110" s="59">
        <v>2.5941558783487962E-2</v>
      </c>
      <c r="J110" s="9"/>
      <c r="K110" s="158">
        <f t="shared" si="6"/>
        <v>0.21895602512033419</v>
      </c>
      <c r="L110" s="158">
        <f t="shared" si="7"/>
        <v>-3.0733665676311653E-3</v>
      </c>
    </row>
    <row r="111" spans="2:12" ht="15.6" customHeight="1" x14ac:dyDescent="0.2">
      <c r="B111" s="7" t="s">
        <v>166</v>
      </c>
      <c r="C111" s="50">
        <v>2.4031529366528887E-4</v>
      </c>
      <c r="D111" s="51">
        <v>1.5500615803649309E-2</v>
      </c>
      <c r="E111" s="52">
        <v>20806</v>
      </c>
      <c r="F111" s="53">
        <v>0</v>
      </c>
      <c r="H111" s="7" t="s">
        <v>166</v>
      </c>
      <c r="I111" s="59">
        <v>6.3136384185807383E-4</v>
      </c>
      <c r="J111" s="9"/>
      <c r="K111" s="158">
        <f t="shared" si="6"/>
        <v>4.0721744443366036E-2</v>
      </c>
      <c r="L111" s="158">
        <f t="shared" si="7"/>
        <v>-9.7884102791611089E-6</v>
      </c>
    </row>
    <row r="112" spans="2:12" ht="15.6" customHeight="1" x14ac:dyDescent="0.2">
      <c r="B112" s="7" t="s">
        <v>167</v>
      </c>
      <c r="C112" s="50">
        <v>1.6341439969239642E-3</v>
      </c>
      <c r="D112" s="51">
        <v>4.0392474394374385E-2</v>
      </c>
      <c r="E112" s="52">
        <v>20806</v>
      </c>
      <c r="F112" s="53">
        <v>0</v>
      </c>
      <c r="H112" s="7" t="s">
        <v>167</v>
      </c>
      <c r="I112" s="59">
        <v>-7.4661539544396832E-3</v>
      </c>
      <c r="J112" s="9"/>
      <c r="K112" s="158">
        <f t="shared" si="6"/>
        <v>-0.18453816696144434</v>
      </c>
      <c r="L112" s="158">
        <f t="shared" si="7"/>
        <v>3.0205553999081012E-4</v>
      </c>
    </row>
    <row r="113" spans="2:12" ht="15.6" customHeight="1" x14ac:dyDescent="0.2">
      <c r="B113" s="7" t="s">
        <v>168</v>
      </c>
      <c r="C113" s="50">
        <v>3.8210131692780931E-2</v>
      </c>
      <c r="D113" s="51">
        <v>0.19170780875269192</v>
      </c>
      <c r="E113" s="52">
        <v>20806</v>
      </c>
      <c r="F113" s="53">
        <v>0</v>
      </c>
      <c r="H113" s="7" t="s">
        <v>168</v>
      </c>
      <c r="I113" s="59">
        <v>-2.9603156916848294E-2</v>
      </c>
      <c r="J113" s="9"/>
      <c r="K113" s="158">
        <f t="shared" si="6"/>
        <v>-0.14851777075634465</v>
      </c>
      <c r="L113" s="158">
        <f t="shared" si="7"/>
        <v>5.9003362026532405E-3</v>
      </c>
    </row>
    <row r="114" spans="2:12" ht="15.6" customHeight="1" x14ac:dyDescent="0.2">
      <c r="B114" s="7" t="s">
        <v>169</v>
      </c>
      <c r="C114" s="50">
        <v>1.4418917619917333E-4</v>
      </c>
      <c r="D114" s="51">
        <v>1.2007302577485553E-2</v>
      </c>
      <c r="E114" s="52">
        <v>20806</v>
      </c>
      <c r="F114" s="53">
        <v>0</v>
      </c>
      <c r="H114" s="7" t="s">
        <v>169</v>
      </c>
      <c r="I114" s="59">
        <v>-9.9548954445868539E-4</v>
      </c>
      <c r="J114" s="9"/>
      <c r="K114" s="158">
        <f t="shared" si="6"/>
        <v>-8.2895054840018051E-2</v>
      </c>
      <c r="L114" s="158">
        <f t="shared" si="7"/>
        <v>1.1954293348077401E-5</v>
      </c>
    </row>
    <row r="115" spans="2:12" ht="15.6" customHeight="1" x14ac:dyDescent="0.2">
      <c r="B115" s="7" t="s">
        <v>170</v>
      </c>
      <c r="C115" s="50">
        <v>7.2094588099586661E-4</v>
      </c>
      <c r="D115" s="51">
        <v>2.6841399843892656E-2</v>
      </c>
      <c r="E115" s="52">
        <v>20806</v>
      </c>
      <c r="F115" s="53">
        <v>0</v>
      </c>
      <c r="H115" s="7" t="s">
        <v>170</v>
      </c>
      <c r="I115" s="59">
        <v>-4.1194151189175958E-3</v>
      </c>
      <c r="J115" s="9"/>
      <c r="K115" s="158">
        <f t="shared" si="6"/>
        <v>-0.15336179437348282</v>
      </c>
      <c r="L115" s="158">
        <f t="shared" si="7"/>
        <v>1.1064532324574299E-4</v>
      </c>
    </row>
    <row r="116" spans="2:12" ht="15.6" customHeight="1" x14ac:dyDescent="0.2">
      <c r="B116" s="7" t="s">
        <v>171</v>
      </c>
      <c r="C116" s="50">
        <v>4.8063058733057768E-5</v>
      </c>
      <c r="D116" s="51">
        <v>6.9327526086722683E-3</v>
      </c>
      <c r="E116" s="52">
        <v>20806</v>
      </c>
      <c r="F116" s="53">
        <v>0</v>
      </c>
      <c r="H116" s="7" t="s">
        <v>171</v>
      </c>
      <c r="I116" s="59">
        <v>2.3121104080490879E-4</v>
      </c>
      <c r="J116" s="9"/>
      <c r="K116" s="158">
        <f t="shared" si="6"/>
        <v>3.3348936727651858E-2</v>
      </c>
      <c r="L116" s="158">
        <f t="shared" si="7"/>
        <v>-1.6029289462942494E-6</v>
      </c>
    </row>
    <row r="117" spans="2:12" ht="15.6" customHeight="1" x14ac:dyDescent="0.2">
      <c r="B117" s="7" t="s">
        <v>172</v>
      </c>
      <c r="C117" s="50">
        <v>4.2295491685090843E-3</v>
      </c>
      <c r="D117" s="51">
        <v>6.4898863759975209E-2</v>
      </c>
      <c r="E117" s="52">
        <v>20806</v>
      </c>
      <c r="F117" s="53">
        <v>0</v>
      </c>
      <c r="H117" s="7" t="s">
        <v>172</v>
      </c>
      <c r="I117" s="59">
        <v>-1.2178115218621879E-3</v>
      </c>
      <c r="J117" s="9"/>
      <c r="K117" s="158">
        <f t="shared" si="6"/>
        <v>-1.8685392284176996E-2</v>
      </c>
      <c r="L117" s="158">
        <f t="shared" si="7"/>
        <v>7.9366469785093922E-5</v>
      </c>
    </row>
    <row r="118" spans="2:12" ht="15.6" customHeight="1" x14ac:dyDescent="0.2">
      <c r="B118" s="7" t="s">
        <v>173</v>
      </c>
      <c r="C118" s="50">
        <v>6.7288282226280881E-4</v>
      </c>
      <c r="D118" s="51">
        <v>2.5931879445362134E-2</v>
      </c>
      <c r="E118" s="52">
        <v>20806</v>
      </c>
      <c r="F118" s="53">
        <v>0</v>
      </c>
      <c r="H118" s="7" t="s">
        <v>173</v>
      </c>
      <c r="I118" s="59">
        <v>-2.2049173356145507E-3</v>
      </c>
      <c r="J118" s="9"/>
      <c r="K118" s="158">
        <f t="shared" si="6"/>
        <v>-8.4970072811632866E-2</v>
      </c>
      <c r="L118" s="158">
        <f t="shared" si="7"/>
        <v>5.7213400315643524E-5</v>
      </c>
    </row>
    <row r="119" spans="2:12" ht="15.6" customHeight="1" x14ac:dyDescent="0.2">
      <c r="B119" s="7" t="s">
        <v>174</v>
      </c>
      <c r="C119" s="50">
        <v>1.2592521388061136E-2</v>
      </c>
      <c r="D119" s="51">
        <v>0.11151030192558757</v>
      </c>
      <c r="E119" s="52">
        <v>20806</v>
      </c>
      <c r="F119" s="53">
        <v>0</v>
      </c>
      <c r="H119" s="7" t="s">
        <v>174</v>
      </c>
      <c r="I119" s="59">
        <v>-3.4231828546293017E-3</v>
      </c>
      <c r="J119" s="9"/>
      <c r="K119" s="158">
        <f t="shared" si="6"/>
        <v>-3.0311785484830916E-2</v>
      </c>
      <c r="L119" s="158">
        <f t="shared" si="7"/>
        <v>3.8656969416986468E-4</v>
      </c>
    </row>
    <row r="120" spans="2:12" ht="15.6" customHeight="1" x14ac:dyDescent="0.2">
      <c r="B120" s="7" t="s">
        <v>175</v>
      </c>
      <c r="C120" s="50">
        <v>9.5357108526386625E-2</v>
      </c>
      <c r="D120" s="51">
        <v>0.29371461777909902</v>
      </c>
      <c r="E120" s="52">
        <v>20806</v>
      </c>
      <c r="F120" s="53">
        <v>0</v>
      </c>
      <c r="H120" s="7" t="s">
        <v>175</v>
      </c>
      <c r="I120" s="59">
        <v>5.8010419402776688E-2</v>
      </c>
      <c r="J120" s="9"/>
      <c r="K120" s="158">
        <f t="shared" si="6"/>
        <v>0.17867246084290508</v>
      </c>
      <c r="L120" s="158">
        <f t="shared" si="7"/>
        <v>-1.8833607603459979E-2</v>
      </c>
    </row>
    <row r="121" spans="2:12" ht="15.6" customHeight="1" x14ac:dyDescent="0.2">
      <c r="B121" s="7" t="s">
        <v>176</v>
      </c>
      <c r="C121" s="50">
        <v>9.6126117466115548E-4</v>
      </c>
      <c r="D121" s="51">
        <v>3.0990051800130342E-2</v>
      </c>
      <c r="E121" s="52">
        <v>20806</v>
      </c>
      <c r="F121" s="53">
        <v>0</v>
      </c>
      <c r="H121" s="7" t="s">
        <v>176</v>
      </c>
      <c r="I121" s="59">
        <v>6.2688692765554234E-3</v>
      </c>
      <c r="J121" s="9"/>
      <c r="K121" s="158">
        <f t="shared" si="6"/>
        <v>0.20209205509893671</v>
      </c>
      <c r="L121" s="158">
        <f t="shared" si="7"/>
        <v>-1.9445016366683032E-4</v>
      </c>
    </row>
    <row r="122" spans="2:12" ht="15.6" customHeight="1" x14ac:dyDescent="0.2">
      <c r="B122" s="7" t="s">
        <v>177</v>
      </c>
      <c r="C122" s="50">
        <v>1.3890223973853696E-2</v>
      </c>
      <c r="D122" s="51">
        <v>0.11703821605312237</v>
      </c>
      <c r="E122" s="52">
        <v>20806</v>
      </c>
      <c r="F122" s="53">
        <v>0</v>
      </c>
      <c r="H122" s="7" t="s">
        <v>177</v>
      </c>
      <c r="I122" s="59">
        <v>9.9589779324202408E-3</v>
      </c>
      <c r="J122" s="9"/>
      <c r="K122" s="158">
        <f t="shared" si="6"/>
        <v>8.3909733329588468E-2</v>
      </c>
      <c r="L122" s="158">
        <f t="shared" si="7"/>
        <v>-1.1819424346761742E-3</v>
      </c>
    </row>
    <row r="123" spans="2:12" ht="15.6" customHeight="1" x14ac:dyDescent="0.2">
      <c r="B123" s="7" t="s">
        <v>178</v>
      </c>
      <c r="C123" s="50">
        <v>0.17038354320868981</v>
      </c>
      <c r="D123" s="51">
        <v>0.37597843767432632</v>
      </c>
      <c r="E123" s="52">
        <v>20806</v>
      </c>
      <c r="F123" s="53">
        <v>0</v>
      </c>
      <c r="H123" s="7" t="s">
        <v>178</v>
      </c>
      <c r="I123" s="59">
        <v>6.9047677833040319E-2</v>
      </c>
      <c r="J123" s="9"/>
      <c r="K123" s="158">
        <f t="shared" si="6"/>
        <v>0.15235738035364038</v>
      </c>
      <c r="L123" s="158">
        <f t="shared" si="7"/>
        <v>-3.1290592280496791E-2</v>
      </c>
    </row>
    <row r="124" spans="2:12" ht="15.6" customHeight="1" x14ac:dyDescent="0.2">
      <c r="B124" s="7" t="s">
        <v>179</v>
      </c>
      <c r="C124" s="50">
        <v>3.8450446986446215E-4</v>
      </c>
      <c r="D124" s="51">
        <v>1.9605486487718874E-2</v>
      </c>
      <c r="E124" s="52">
        <v>20806</v>
      </c>
      <c r="F124" s="53">
        <v>0</v>
      </c>
      <c r="H124" s="7" t="s">
        <v>179</v>
      </c>
      <c r="I124" s="59">
        <v>4.993545800869723E-4</v>
      </c>
      <c r="J124" s="9"/>
      <c r="K124" s="158">
        <f t="shared" si="6"/>
        <v>2.5460351434358101E-2</v>
      </c>
      <c r="L124" s="158">
        <f t="shared" si="7"/>
        <v>-9.7933845309580134E-6</v>
      </c>
    </row>
    <row r="125" spans="2:12" ht="15.6" customHeight="1" x14ac:dyDescent="0.2">
      <c r="B125" s="7" t="s">
        <v>180</v>
      </c>
      <c r="C125" s="50">
        <v>0.49437662212823225</v>
      </c>
      <c r="D125" s="51">
        <v>0.49998039205913347</v>
      </c>
      <c r="E125" s="52">
        <v>20806</v>
      </c>
      <c r="F125" s="53">
        <v>0</v>
      </c>
      <c r="H125" s="7" t="s">
        <v>180</v>
      </c>
      <c r="I125" s="59">
        <v>-6.4554006875303299E-2</v>
      </c>
      <c r="J125" s="9"/>
      <c r="K125" s="158">
        <f t="shared" si="6"/>
        <v>-6.5282590137230409E-2</v>
      </c>
      <c r="L125" s="158">
        <f t="shared" si="7"/>
        <v>6.3830486896535352E-2</v>
      </c>
    </row>
    <row r="126" spans="2:12" ht="15.6" customHeight="1" x14ac:dyDescent="0.2">
      <c r="B126" s="7" t="s">
        <v>181</v>
      </c>
      <c r="C126" s="50">
        <v>2.9318465827165244E-3</v>
      </c>
      <c r="D126" s="51">
        <v>5.4068395255109411E-2</v>
      </c>
      <c r="E126" s="52">
        <v>20806</v>
      </c>
      <c r="F126" s="53">
        <v>0</v>
      </c>
      <c r="H126" s="7" t="s">
        <v>181</v>
      </c>
      <c r="I126" s="59">
        <v>-1.5263364488306889E-3</v>
      </c>
      <c r="J126" s="9"/>
      <c r="K126" s="158">
        <f t="shared" si="6"/>
        <v>-2.8146969358875035E-2</v>
      </c>
      <c r="L126" s="158">
        <f t="shared" si="7"/>
        <v>8.2765250946800542E-5</v>
      </c>
    </row>
    <row r="127" spans="2:12" ht="15.6" customHeight="1" x14ac:dyDescent="0.2">
      <c r="B127" s="7" t="s">
        <v>79</v>
      </c>
      <c r="C127" s="50">
        <v>0.53104873594155533</v>
      </c>
      <c r="D127" s="51">
        <v>0.49904703786565613</v>
      </c>
      <c r="E127" s="52">
        <v>20806</v>
      </c>
      <c r="F127" s="53">
        <v>0</v>
      </c>
      <c r="H127" s="7" t="s">
        <v>79</v>
      </c>
      <c r="I127" s="59">
        <v>1.1320697148140969E-3</v>
      </c>
      <c r="J127" s="9"/>
      <c r="K127" s="158">
        <f t="shared" si="6"/>
        <v>1.0637985670346138E-3</v>
      </c>
      <c r="L127" s="158">
        <f t="shared" si="7"/>
        <v>-1.2046643811791996E-3</v>
      </c>
    </row>
    <row r="128" spans="2:12" ht="15.6" customHeight="1" x14ac:dyDescent="0.2">
      <c r="B128" s="7" t="s">
        <v>80</v>
      </c>
      <c r="C128" s="50">
        <v>0.66235701240026923</v>
      </c>
      <c r="D128" s="51">
        <v>0.47291748738357509</v>
      </c>
      <c r="E128" s="52">
        <v>20806</v>
      </c>
      <c r="F128" s="53">
        <v>0</v>
      </c>
      <c r="H128" s="7" t="s">
        <v>80</v>
      </c>
      <c r="I128" s="59">
        <v>-2.8364631846715928E-2</v>
      </c>
      <c r="J128" s="9"/>
      <c r="K128" s="158">
        <f t="shared" si="6"/>
        <v>-2.0251141677752764E-2</v>
      </c>
      <c r="L128" s="158">
        <f t="shared" si="7"/>
        <v>3.972683038592327E-2</v>
      </c>
    </row>
    <row r="129" spans="2:13" ht="15.6" customHeight="1" thickBot="1" x14ac:dyDescent="0.25">
      <c r="B129" s="8" t="s">
        <v>81</v>
      </c>
      <c r="C129" s="54">
        <v>2.7546861482264733</v>
      </c>
      <c r="D129" s="55">
        <v>1.7266437487130482</v>
      </c>
      <c r="E129" s="56">
        <v>20806</v>
      </c>
      <c r="F129" s="57">
        <v>0</v>
      </c>
      <c r="H129" s="8" t="s">
        <v>81</v>
      </c>
      <c r="I129" s="60">
        <v>-4.0663647033703378E-2</v>
      </c>
      <c r="J129" s="9"/>
      <c r="K129" s="158"/>
      <c r="L129" s="158"/>
      <c r="M129" s="2" t="str">
        <f>"((memesleep-"&amp;C129&amp;")/"&amp;D129&amp;")*("&amp;I129&amp;")"</f>
        <v>((memesleep-2.75468614822647)/1.72664374871305)*(-0.0406636470337034)</v>
      </c>
    </row>
    <row r="130" spans="2:13" ht="23.25" customHeight="1" thickTop="1" x14ac:dyDescent="0.2">
      <c r="B130" s="124" t="s">
        <v>46</v>
      </c>
      <c r="C130" s="124"/>
      <c r="D130" s="124"/>
      <c r="E130" s="124"/>
      <c r="F130" s="124"/>
      <c r="H130" s="124" t="s">
        <v>7</v>
      </c>
      <c r="I130" s="124"/>
      <c r="J130" s="9"/>
    </row>
    <row r="131" spans="2:13" x14ac:dyDescent="0.2">
      <c r="H131" s="124"/>
      <c r="I131" s="124"/>
      <c r="J131" s="61"/>
    </row>
  </sheetData>
  <mergeCells count="8">
    <mergeCell ref="B3:F3"/>
    <mergeCell ref="B4"/>
    <mergeCell ref="B130:F130"/>
    <mergeCell ref="K3:L3"/>
    <mergeCell ref="H131:I131"/>
    <mergeCell ref="H2:I2"/>
    <mergeCell ref="H3:H4"/>
    <mergeCell ref="H130:I130"/>
  </mergeCells>
  <pageMargins left="0.25" right="0.2" top="0.25" bottom="0.25" header="0.55000000000000004" footer="0.05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2"/>
  <sheetViews>
    <sheetView workbookViewId="0"/>
  </sheetViews>
  <sheetFormatPr defaultColWidth="9.140625" defaultRowHeight="15" x14ac:dyDescent="0.25"/>
  <cols>
    <col min="1" max="1" width="9.140625" style="2"/>
    <col min="2" max="2" width="56.140625" style="2" customWidth="1"/>
    <col min="3" max="5" width="9.140625" style="2"/>
    <col min="6" max="6" width="5.85546875" style="2" customWidth="1"/>
    <col min="7" max="7" width="4.85546875" style="2" customWidth="1"/>
    <col min="8" max="8" width="52.7109375" style="2" customWidth="1"/>
    <col min="9" max="9" width="7.7109375" style="2" customWidth="1"/>
    <col min="10" max="10" width="6" style="2" customWidth="1"/>
    <col min="11" max="11" width="13.710937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205</v>
      </c>
    </row>
    <row r="4" spans="1:12" ht="15.75" customHeight="1" thickBot="1" x14ac:dyDescent="0.25">
      <c r="H4" s="129" t="s">
        <v>6</v>
      </c>
      <c r="I4" s="129"/>
      <c r="J4" s="18"/>
    </row>
    <row r="5" spans="1:12" ht="25.5" thickTop="1" thickBot="1" x14ac:dyDescent="0.25">
      <c r="B5" s="129" t="s">
        <v>0</v>
      </c>
      <c r="C5" s="129"/>
      <c r="D5" s="129"/>
      <c r="E5" s="129"/>
      <c r="F5" s="129"/>
      <c r="H5" s="132" t="s">
        <v>45</v>
      </c>
      <c r="I5" s="19" t="s">
        <v>4</v>
      </c>
      <c r="J5" s="18"/>
      <c r="K5" s="123" t="s">
        <v>8</v>
      </c>
      <c r="L5" s="123"/>
    </row>
    <row r="6" spans="1:12" ht="27" thickTop="1" thickBot="1" x14ac:dyDescent="0.25">
      <c r="B6" s="130" t="s">
        <v>45</v>
      </c>
      <c r="C6" s="12" t="s">
        <v>1</v>
      </c>
      <c r="D6" s="13" t="s">
        <v>47</v>
      </c>
      <c r="E6" s="13" t="s">
        <v>48</v>
      </c>
      <c r="F6" s="14" t="s">
        <v>2</v>
      </c>
      <c r="H6" s="133"/>
      <c r="I6" s="20" t="s">
        <v>5</v>
      </c>
      <c r="J6" s="18"/>
      <c r="K6" s="1" t="s">
        <v>9</v>
      </c>
      <c r="L6" s="1" t="s">
        <v>10</v>
      </c>
    </row>
    <row r="7" spans="1:12" ht="14.45" customHeight="1" thickTop="1" x14ac:dyDescent="0.2">
      <c r="B7" s="15" t="s">
        <v>49</v>
      </c>
      <c r="C7" s="62">
        <v>0.2663266751664542</v>
      </c>
      <c r="D7" s="63">
        <v>0.44206839029860945</v>
      </c>
      <c r="E7" s="64">
        <v>7059</v>
      </c>
      <c r="F7" s="65">
        <v>0</v>
      </c>
      <c r="H7" s="15" t="s">
        <v>49</v>
      </c>
      <c r="I7" s="72">
        <v>4.5489632050938013E-2</v>
      </c>
      <c r="J7" s="18"/>
      <c r="K7" s="158">
        <f>((1-C7)/D7)*I7</f>
        <v>7.5496304021471464E-2</v>
      </c>
      <c r="L7" s="158">
        <f>((0-C7)/D7)*I7</f>
        <v>-2.7405493639769525E-2</v>
      </c>
    </row>
    <row r="8" spans="1:12" ht="14.45" customHeight="1" x14ac:dyDescent="0.2">
      <c r="B8" s="16" t="s">
        <v>50</v>
      </c>
      <c r="C8" s="66">
        <v>3.8107380648817114E-2</v>
      </c>
      <c r="D8" s="67">
        <v>0.19146906177230727</v>
      </c>
      <c r="E8" s="68">
        <v>7059</v>
      </c>
      <c r="F8" s="69">
        <v>0</v>
      </c>
      <c r="H8" s="16" t="s">
        <v>50</v>
      </c>
      <c r="I8" s="73">
        <v>-8.5021915200420954E-3</v>
      </c>
      <c r="J8" s="18"/>
      <c r="K8" s="158">
        <f t="shared" ref="K8:K18" si="0">((1-C8)/D8)*I8</f>
        <v>-4.2712881108510986E-2</v>
      </c>
      <c r="L8" s="158">
        <f t="shared" ref="L8:L71" si="1">((0-C8)/D8)*I8</f>
        <v>1.6921597964932925E-3</v>
      </c>
    </row>
    <row r="9" spans="1:12" ht="14.45" customHeight="1" x14ac:dyDescent="0.2">
      <c r="B9" s="16" t="s">
        <v>51</v>
      </c>
      <c r="C9" s="66">
        <v>3.2582518770364072E-3</v>
      </c>
      <c r="D9" s="67">
        <v>5.6992067931818158E-2</v>
      </c>
      <c r="E9" s="68">
        <v>7059</v>
      </c>
      <c r="F9" s="69">
        <v>0</v>
      </c>
      <c r="H9" s="16" t="s">
        <v>51</v>
      </c>
      <c r="I9" s="73">
        <v>-1.9383542668952999E-3</v>
      </c>
      <c r="J9" s="18"/>
      <c r="K9" s="158">
        <f t="shared" si="0"/>
        <v>-3.3900131905692563E-2</v>
      </c>
      <c r="L9" s="158">
        <f t="shared" si="1"/>
        <v>1.1081623562122356E-4</v>
      </c>
    </row>
    <row r="10" spans="1:12" ht="14.45" customHeight="1" x14ac:dyDescent="0.2">
      <c r="B10" s="16" t="s">
        <v>52</v>
      </c>
      <c r="C10" s="66">
        <v>2.819096189261935E-2</v>
      </c>
      <c r="D10" s="67">
        <v>0.16552979534165366</v>
      </c>
      <c r="E10" s="68">
        <v>7059</v>
      </c>
      <c r="F10" s="69">
        <v>0</v>
      </c>
      <c r="H10" s="16" t="s">
        <v>52</v>
      </c>
      <c r="I10" s="73">
        <v>1.7266568325556873E-2</v>
      </c>
      <c r="J10" s="18"/>
      <c r="K10" s="158">
        <f t="shared" si="0"/>
        <v>0.10137031294723256</v>
      </c>
      <c r="L10" s="158">
        <f t="shared" si="1"/>
        <v>-2.9406256962826939E-3</v>
      </c>
    </row>
    <row r="11" spans="1:12" ht="14.45" customHeight="1" x14ac:dyDescent="0.2">
      <c r="B11" s="16" t="s">
        <v>53</v>
      </c>
      <c r="C11" s="66">
        <v>0.11106389006941493</v>
      </c>
      <c r="D11" s="67">
        <v>0.31423349692574448</v>
      </c>
      <c r="E11" s="68">
        <v>7059</v>
      </c>
      <c r="F11" s="69">
        <v>0</v>
      </c>
      <c r="H11" s="16" t="s">
        <v>53</v>
      </c>
      <c r="I11" s="73">
        <v>-2.4005971863677852E-2</v>
      </c>
      <c r="J11" s="18"/>
      <c r="K11" s="158">
        <f t="shared" si="0"/>
        <v>-6.7910567945095937E-2</v>
      </c>
      <c r="L11" s="158">
        <f t="shared" si="1"/>
        <v>8.4847625926621865E-3</v>
      </c>
    </row>
    <row r="12" spans="1:12" ht="14.45" customHeight="1" x14ac:dyDescent="0.2">
      <c r="B12" s="16" t="s">
        <v>95</v>
      </c>
      <c r="C12" s="66">
        <v>3.1024224394390142E-2</v>
      </c>
      <c r="D12" s="67">
        <v>0.17339544727577241</v>
      </c>
      <c r="E12" s="68">
        <v>7059</v>
      </c>
      <c r="F12" s="69">
        <v>0</v>
      </c>
      <c r="H12" s="16" t="s">
        <v>95</v>
      </c>
      <c r="I12" s="73">
        <v>-1.9625967984507803E-2</v>
      </c>
      <c r="J12" s="18"/>
      <c r="K12" s="158">
        <f t="shared" si="0"/>
        <v>-0.10967466475376408</v>
      </c>
      <c r="L12" s="158">
        <f t="shared" si="1"/>
        <v>3.5115133890459556E-3</v>
      </c>
    </row>
    <row r="13" spans="1:12" ht="14.45" customHeight="1" x14ac:dyDescent="0.2">
      <c r="B13" s="16" t="s">
        <v>96</v>
      </c>
      <c r="C13" s="66">
        <v>1.7991216886244509E-2</v>
      </c>
      <c r="D13" s="67">
        <v>0.13292868837742564</v>
      </c>
      <c r="E13" s="68">
        <v>7059</v>
      </c>
      <c r="F13" s="69">
        <v>0</v>
      </c>
      <c r="H13" s="16" t="s">
        <v>96</v>
      </c>
      <c r="I13" s="73">
        <v>-2.1527937096012383E-2</v>
      </c>
      <c r="J13" s="18"/>
      <c r="K13" s="158">
        <f t="shared" si="0"/>
        <v>-0.15903732722149361</v>
      </c>
      <c r="L13" s="158">
        <f t="shared" si="1"/>
        <v>2.9136959834289793E-3</v>
      </c>
    </row>
    <row r="14" spans="1:12" ht="14.45" customHeight="1" x14ac:dyDescent="0.2">
      <c r="B14" s="16" t="s">
        <v>54</v>
      </c>
      <c r="C14" s="66">
        <v>4.2498937526561833E-3</v>
      </c>
      <c r="D14" s="67">
        <v>6.5057142077204672E-2</v>
      </c>
      <c r="E14" s="68">
        <v>7059</v>
      </c>
      <c r="F14" s="69">
        <v>0</v>
      </c>
      <c r="H14" s="16" t="s">
        <v>54</v>
      </c>
      <c r="I14" s="73">
        <v>-9.9375839342345849E-4</v>
      </c>
      <c r="J14" s="18"/>
      <c r="K14" s="158">
        <f t="shared" si="0"/>
        <v>-1.5210244321235271E-2</v>
      </c>
      <c r="L14" s="158">
        <f t="shared" si="1"/>
        <v>6.491781613843479E-5</v>
      </c>
    </row>
    <row r="15" spans="1:12" ht="14.45" customHeight="1" x14ac:dyDescent="0.2">
      <c r="B15" s="16" t="s">
        <v>55</v>
      </c>
      <c r="C15" s="66">
        <v>3.3999150021249468E-3</v>
      </c>
      <c r="D15" s="67">
        <v>5.8213706746370136E-2</v>
      </c>
      <c r="E15" s="68">
        <v>7059</v>
      </c>
      <c r="F15" s="69">
        <v>0</v>
      </c>
      <c r="H15" s="16" t="s">
        <v>55</v>
      </c>
      <c r="I15" s="73">
        <v>-7.5932420424026916E-3</v>
      </c>
      <c r="J15" s="18"/>
      <c r="K15" s="158">
        <f t="shared" si="0"/>
        <v>-0.12999388095725103</v>
      </c>
      <c r="L15" s="158">
        <f t="shared" si="1"/>
        <v>4.4347592650661332E-4</v>
      </c>
    </row>
    <row r="16" spans="1:12" ht="14.45" customHeight="1" x14ac:dyDescent="0.2">
      <c r="B16" s="16" t="s">
        <v>56</v>
      </c>
      <c r="C16" s="66">
        <v>7.663975067289984E-2</v>
      </c>
      <c r="D16" s="67">
        <v>0.2660378274923208</v>
      </c>
      <c r="E16" s="68">
        <v>7059</v>
      </c>
      <c r="F16" s="69">
        <v>0</v>
      </c>
      <c r="H16" s="16" t="s">
        <v>56</v>
      </c>
      <c r="I16" s="73">
        <v>-1.9185016538338283E-2</v>
      </c>
      <c r="J16" s="18"/>
      <c r="K16" s="158">
        <f t="shared" si="0"/>
        <v>-6.6587078315755346E-2</v>
      </c>
      <c r="L16" s="158">
        <f t="shared" si="1"/>
        <v>5.5267887954623569E-3</v>
      </c>
    </row>
    <row r="17" spans="2:12" ht="14.45" customHeight="1" x14ac:dyDescent="0.2">
      <c r="B17" s="16" t="s">
        <v>90</v>
      </c>
      <c r="C17" s="66">
        <v>1.6291259385182038E-2</v>
      </c>
      <c r="D17" s="67">
        <v>0.12660223081399546</v>
      </c>
      <c r="E17" s="68">
        <v>7059</v>
      </c>
      <c r="F17" s="69">
        <v>0</v>
      </c>
      <c r="H17" s="16" t="s">
        <v>90</v>
      </c>
      <c r="I17" s="73">
        <v>-2.1360735474213254E-2</v>
      </c>
      <c r="J17" s="18"/>
      <c r="K17" s="158">
        <f t="shared" si="0"/>
        <v>-0.16597450184599508</v>
      </c>
      <c r="L17" s="158">
        <f t="shared" si="1"/>
        <v>2.7487136682444466E-3</v>
      </c>
    </row>
    <row r="18" spans="2:12" ht="14.45" customHeight="1" x14ac:dyDescent="0.2">
      <c r="B18" s="16" t="s">
        <v>91</v>
      </c>
      <c r="C18" s="66">
        <v>1.8982858761864285E-2</v>
      </c>
      <c r="D18" s="67">
        <v>0.13647398408418435</v>
      </c>
      <c r="E18" s="68">
        <v>7059</v>
      </c>
      <c r="F18" s="69">
        <v>0</v>
      </c>
      <c r="H18" s="16" t="s">
        <v>91</v>
      </c>
      <c r="I18" s="73">
        <v>-1.3355520915261805E-2</v>
      </c>
      <c r="J18" s="18"/>
      <c r="K18" s="158">
        <f t="shared" si="0"/>
        <v>-9.6003608570218502E-2</v>
      </c>
      <c r="L18" s="158">
        <f t="shared" si="1"/>
        <v>1.8576871550049503E-3</v>
      </c>
    </row>
    <row r="19" spans="2:12" ht="14.45" customHeight="1" x14ac:dyDescent="0.2">
      <c r="B19" s="16" t="s">
        <v>57</v>
      </c>
      <c r="C19" s="66">
        <v>2.309108938943193E-2</v>
      </c>
      <c r="D19" s="67">
        <v>0.15020348549330906</v>
      </c>
      <c r="E19" s="68">
        <v>7059</v>
      </c>
      <c r="F19" s="69">
        <v>0</v>
      </c>
      <c r="H19" s="16" t="s">
        <v>57</v>
      </c>
      <c r="I19" s="73">
        <v>-3.9705582497585441E-2</v>
      </c>
      <c r="J19" s="18"/>
      <c r="K19" s="158">
        <f>((1-C19)/D19)*I19</f>
        <v>-0.25824125995133518</v>
      </c>
      <c r="L19" s="158">
        <f t="shared" si="1"/>
        <v>6.1040205005898542E-3</v>
      </c>
    </row>
    <row r="20" spans="2:12" ht="14.45" customHeight="1" x14ac:dyDescent="0.2">
      <c r="B20" s="16" t="s">
        <v>58</v>
      </c>
      <c r="C20" s="66">
        <v>0.35769939084856212</v>
      </c>
      <c r="D20" s="67">
        <v>0.47935695303762255</v>
      </c>
      <c r="E20" s="68">
        <v>7059</v>
      </c>
      <c r="F20" s="69">
        <v>0</v>
      </c>
      <c r="H20" s="16" t="s">
        <v>58</v>
      </c>
      <c r="I20" s="73">
        <v>1.7902649835785166E-2</v>
      </c>
      <c r="J20" s="18"/>
      <c r="K20" s="158">
        <f t="shared" ref="K20:K58" si="2">((1-C20)/D20)*I20</f>
        <v>2.3988142493986533E-2</v>
      </c>
      <c r="L20" s="158">
        <f t="shared" ref="L20:L58" si="3">((0-C20)/D20)*I20</f>
        <v>-1.3359078032050288E-2</v>
      </c>
    </row>
    <row r="21" spans="2:12" ht="14.45" customHeight="1" x14ac:dyDescent="0.2">
      <c r="B21" s="16" t="s">
        <v>59</v>
      </c>
      <c r="C21" s="66">
        <v>3.6832412523020259E-3</v>
      </c>
      <c r="D21" s="67">
        <v>6.0582133648967036E-2</v>
      </c>
      <c r="E21" s="68">
        <v>7059</v>
      </c>
      <c r="F21" s="69">
        <v>0</v>
      </c>
      <c r="H21" s="16" t="s">
        <v>59</v>
      </c>
      <c r="I21" s="73">
        <v>1.6293421700438045E-3</v>
      </c>
      <c r="J21" s="18"/>
      <c r="K21" s="158">
        <f t="shared" si="2"/>
        <v>2.6795703815173617E-2</v>
      </c>
      <c r="L21" s="158">
        <f t="shared" si="3"/>
        <v>-9.9059903198423714E-5</v>
      </c>
    </row>
    <row r="22" spans="2:12" ht="14.45" customHeight="1" x14ac:dyDescent="0.2">
      <c r="B22" s="16" t="s">
        <v>60</v>
      </c>
      <c r="C22" s="66">
        <v>0.21235302450772064</v>
      </c>
      <c r="D22" s="67">
        <v>0.40900234144891706</v>
      </c>
      <c r="E22" s="68">
        <v>7059</v>
      </c>
      <c r="F22" s="69">
        <v>0</v>
      </c>
      <c r="H22" s="16" t="s">
        <v>60</v>
      </c>
      <c r="I22" s="73">
        <v>5.789964091162101E-2</v>
      </c>
      <c r="J22" s="18"/>
      <c r="K22" s="158">
        <f t="shared" si="2"/>
        <v>0.11150175053905691</v>
      </c>
      <c r="L22" s="158">
        <f t="shared" si="3"/>
        <v>-3.0061353247850059E-2</v>
      </c>
    </row>
    <row r="23" spans="2:12" ht="14.45" customHeight="1" x14ac:dyDescent="0.2">
      <c r="B23" s="16" t="s">
        <v>61</v>
      </c>
      <c r="C23" s="66">
        <v>0.61085139538178213</v>
      </c>
      <c r="D23" s="67">
        <v>0.4875916815670534</v>
      </c>
      <c r="E23" s="68">
        <v>7059</v>
      </c>
      <c r="F23" s="69">
        <v>0</v>
      </c>
      <c r="H23" s="16" t="s">
        <v>61</v>
      </c>
      <c r="I23" s="73">
        <v>1.166952770234797E-2</v>
      </c>
      <c r="J23" s="18"/>
      <c r="K23" s="158">
        <f t="shared" si="2"/>
        <v>9.3134903518608311E-3</v>
      </c>
      <c r="L23" s="158">
        <f t="shared" si="3"/>
        <v>-1.4619501418720026E-2</v>
      </c>
    </row>
    <row r="24" spans="2:12" ht="14.45" customHeight="1" x14ac:dyDescent="0.2">
      <c r="B24" s="16" t="s">
        <v>62</v>
      </c>
      <c r="C24" s="66">
        <v>1.4732965009208104E-2</v>
      </c>
      <c r="D24" s="67">
        <v>0.12049050340599722</v>
      </c>
      <c r="E24" s="68">
        <v>7059</v>
      </c>
      <c r="F24" s="69">
        <v>0</v>
      </c>
      <c r="H24" s="16" t="s">
        <v>62</v>
      </c>
      <c r="I24" s="73">
        <v>-9.7124863997042135E-3</v>
      </c>
      <c r="J24" s="18"/>
      <c r="K24" s="158">
        <f t="shared" si="2"/>
        <v>-7.9420306222645093E-2</v>
      </c>
      <c r="L24" s="158">
        <f t="shared" si="3"/>
        <v>1.1875933640769362E-3</v>
      </c>
    </row>
    <row r="25" spans="2:12" ht="14.45" customHeight="1" x14ac:dyDescent="0.2">
      <c r="B25" s="16" t="s">
        <v>63</v>
      </c>
      <c r="C25" s="66">
        <v>7.3664825046040518E-3</v>
      </c>
      <c r="D25" s="67">
        <v>8.551756228081818E-2</v>
      </c>
      <c r="E25" s="68">
        <v>7059</v>
      </c>
      <c r="F25" s="69">
        <v>0</v>
      </c>
      <c r="H25" s="16" t="s">
        <v>63</v>
      </c>
      <c r="I25" s="73">
        <v>3.3134193767821872E-3</v>
      </c>
      <c r="J25" s="18"/>
      <c r="K25" s="158">
        <f t="shared" si="2"/>
        <v>3.8460066484500802E-2</v>
      </c>
      <c r="L25" s="158">
        <f t="shared" si="3"/>
        <v>-2.854179330946256E-4</v>
      </c>
    </row>
    <row r="26" spans="2:12" ht="14.45" customHeight="1" x14ac:dyDescent="0.2">
      <c r="B26" s="16" t="s">
        <v>64</v>
      </c>
      <c r="C26" s="66">
        <v>1.2749681257968552E-3</v>
      </c>
      <c r="D26" s="67">
        <v>3.568645391912563E-2</v>
      </c>
      <c r="E26" s="68">
        <v>7059</v>
      </c>
      <c r="F26" s="69">
        <v>0</v>
      </c>
      <c r="H26" s="16" t="s">
        <v>64</v>
      </c>
      <c r="I26" s="73">
        <v>5.3466949667221864E-4</v>
      </c>
      <c r="J26" s="18"/>
      <c r="K26" s="158">
        <f t="shared" si="2"/>
        <v>1.4963319452144914E-2</v>
      </c>
      <c r="L26" s="158">
        <f t="shared" si="3"/>
        <v>-1.9102109938908405E-5</v>
      </c>
    </row>
    <row r="27" spans="2:12" ht="14.45" customHeight="1" x14ac:dyDescent="0.2">
      <c r="B27" s="16" t="s">
        <v>66</v>
      </c>
      <c r="C27" s="66">
        <v>5.666525003541578E-4</v>
      </c>
      <c r="D27" s="67">
        <v>2.3799404298042792E-2</v>
      </c>
      <c r="E27" s="68">
        <v>7059</v>
      </c>
      <c r="F27" s="69">
        <v>0</v>
      </c>
      <c r="H27" s="16" t="s">
        <v>66</v>
      </c>
      <c r="I27" s="73">
        <v>-4.5332311012842375E-3</v>
      </c>
      <c r="J27" s="18"/>
      <c r="K27" s="158">
        <f t="shared" si="2"/>
        <v>-0.19036872846933411</v>
      </c>
      <c r="L27" s="158">
        <f t="shared" si="3"/>
        <v>1.0793407709104698E-4</v>
      </c>
    </row>
    <row r="28" spans="2:12" ht="14.45" customHeight="1" x14ac:dyDescent="0.2">
      <c r="B28" s="16" t="s">
        <v>67</v>
      </c>
      <c r="C28" s="66">
        <v>1.4166312508853945E-4</v>
      </c>
      <c r="D28" s="67">
        <v>1.1902231937268835E-2</v>
      </c>
      <c r="E28" s="68">
        <v>7059</v>
      </c>
      <c r="F28" s="69">
        <v>0</v>
      </c>
      <c r="H28" s="16" t="s">
        <v>67</v>
      </c>
      <c r="I28" s="73">
        <v>-3.5994938467720982E-3</v>
      </c>
      <c r="J28" s="18"/>
      <c r="K28" s="158">
        <f t="shared" si="2"/>
        <v>-0.30237891096338981</v>
      </c>
      <c r="L28" s="158">
        <f t="shared" si="3"/>
        <v>4.2842010621052676E-5</v>
      </c>
    </row>
    <row r="29" spans="2:12" ht="14.45" customHeight="1" x14ac:dyDescent="0.2">
      <c r="B29" s="16" t="s">
        <v>92</v>
      </c>
      <c r="C29" s="66">
        <v>1.4166312508853945E-4</v>
      </c>
      <c r="D29" s="67">
        <v>1.1902231937268923E-2</v>
      </c>
      <c r="E29" s="68">
        <v>7059</v>
      </c>
      <c r="F29" s="69">
        <v>0</v>
      </c>
      <c r="H29" s="16" t="s">
        <v>92</v>
      </c>
      <c r="I29" s="73">
        <v>-2.2893048158939191E-3</v>
      </c>
      <c r="J29" s="18"/>
      <c r="K29" s="158">
        <f t="shared" si="2"/>
        <v>-0.19231523279697127</v>
      </c>
      <c r="L29" s="158">
        <f t="shared" si="3"/>
        <v>2.7247836893875216E-5</v>
      </c>
    </row>
    <row r="30" spans="2:12" ht="14.45" customHeight="1" x14ac:dyDescent="0.2">
      <c r="B30" s="16" t="s">
        <v>93</v>
      </c>
      <c r="C30" s="66">
        <v>8.2164612551352875E-3</v>
      </c>
      <c r="D30" s="67">
        <v>9.0277935227864856E-2</v>
      </c>
      <c r="E30" s="68">
        <v>7059</v>
      </c>
      <c r="F30" s="69">
        <v>0</v>
      </c>
      <c r="H30" s="16" t="s">
        <v>93</v>
      </c>
      <c r="I30" s="73">
        <v>-2.7658878884310623E-2</v>
      </c>
      <c r="J30" s="18"/>
      <c r="K30" s="158">
        <f t="shared" si="2"/>
        <v>-0.30385742328243082</v>
      </c>
      <c r="L30" s="158">
        <f t="shared" si="3"/>
        <v>2.517316176314953E-3</v>
      </c>
    </row>
    <row r="31" spans="2:12" ht="14.45" customHeight="1" x14ac:dyDescent="0.2">
      <c r="B31" s="16" t="s">
        <v>68</v>
      </c>
      <c r="C31" s="66">
        <v>5.8506870661566797E-2</v>
      </c>
      <c r="D31" s="67">
        <v>0.23471604375965741</v>
      </c>
      <c r="E31" s="68">
        <v>7059</v>
      </c>
      <c r="F31" s="69">
        <v>0</v>
      </c>
      <c r="H31" s="16" t="s">
        <v>68</v>
      </c>
      <c r="I31" s="73">
        <v>-7.2321596157419746E-2</v>
      </c>
      <c r="J31" s="18"/>
      <c r="K31" s="158">
        <f t="shared" si="2"/>
        <v>-0.29009642798309115</v>
      </c>
      <c r="L31" s="158">
        <f t="shared" si="3"/>
        <v>1.8027358524979935E-2</v>
      </c>
    </row>
    <row r="32" spans="2:12" ht="14.45" customHeight="1" x14ac:dyDescent="0.2">
      <c r="B32" s="16" t="s">
        <v>69</v>
      </c>
      <c r="C32" s="66">
        <v>9.9164187561977626E-4</v>
      </c>
      <c r="D32" s="67">
        <v>3.1476957948254392E-2</v>
      </c>
      <c r="E32" s="68">
        <v>7059</v>
      </c>
      <c r="F32" s="69">
        <v>0</v>
      </c>
      <c r="H32" s="16" t="s">
        <v>69</v>
      </c>
      <c r="I32" s="73">
        <v>-8.5959460892880528E-3</v>
      </c>
      <c r="J32" s="18"/>
      <c r="K32" s="158">
        <f t="shared" si="2"/>
        <v>-0.27281613437049357</v>
      </c>
      <c r="L32" s="158">
        <f t="shared" si="3"/>
        <v>2.7080444421347918E-4</v>
      </c>
    </row>
    <row r="33" spans="2:12" ht="14.45" customHeight="1" x14ac:dyDescent="0.2">
      <c r="B33" s="16" t="s">
        <v>70</v>
      </c>
      <c r="C33" s="66">
        <v>1.1616376257260235E-2</v>
      </c>
      <c r="D33" s="67">
        <v>0.10715905368409741</v>
      </c>
      <c r="E33" s="68">
        <v>7059</v>
      </c>
      <c r="F33" s="69">
        <v>0</v>
      </c>
      <c r="H33" s="16" t="s">
        <v>70</v>
      </c>
      <c r="I33" s="73">
        <v>-7.9480817568383377E-3</v>
      </c>
      <c r="J33" s="18"/>
      <c r="K33" s="158">
        <f t="shared" si="2"/>
        <v>-7.3309287256175582E-2</v>
      </c>
      <c r="L33" s="158">
        <f t="shared" si="3"/>
        <v>8.6159689766466933E-4</v>
      </c>
    </row>
    <row r="34" spans="2:12" ht="14.45" customHeight="1" x14ac:dyDescent="0.2">
      <c r="B34" s="16" t="s">
        <v>71</v>
      </c>
      <c r="C34" s="66">
        <v>6.6156679416347924E-2</v>
      </c>
      <c r="D34" s="67">
        <v>0.2485733822616884</v>
      </c>
      <c r="E34" s="68">
        <v>7059</v>
      </c>
      <c r="F34" s="69">
        <v>0</v>
      </c>
      <c r="H34" s="16" t="s">
        <v>71</v>
      </c>
      <c r="I34" s="73">
        <v>-2.6842897382045497E-2</v>
      </c>
      <c r="J34" s="18"/>
      <c r="K34" s="158">
        <f t="shared" si="2"/>
        <v>-0.10084370336541489</v>
      </c>
      <c r="L34" s="158">
        <f t="shared" si="3"/>
        <v>7.1441155145098223E-3</v>
      </c>
    </row>
    <row r="35" spans="2:12" ht="14.45" customHeight="1" x14ac:dyDescent="0.2">
      <c r="B35" s="16" t="s">
        <v>72</v>
      </c>
      <c r="C35" s="66">
        <v>3.1165887519478681E-3</v>
      </c>
      <c r="D35" s="67">
        <v>5.5743302903292942E-2</v>
      </c>
      <c r="E35" s="68">
        <v>7059</v>
      </c>
      <c r="F35" s="69">
        <v>0</v>
      </c>
      <c r="H35" s="16" t="s">
        <v>72</v>
      </c>
      <c r="I35" s="73">
        <v>-9.8290525084734522E-3</v>
      </c>
      <c r="J35" s="18"/>
      <c r="K35" s="158">
        <f t="shared" si="2"/>
        <v>-0.1757775173635148</v>
      </c>
      <c r="L35" s="158">
        <f t="shared" si="3"/>
        <v>5.4953892027814766E-4</v>
      </c>
    </row>
    <row r="36" spans="2:12" ht="14.45" customHeight="1" x14ac:dyDescent="0.2">
      <c r="B36" s="16" t="s">
        <v>73</v>
      </c>
      <c r="C36" s="66">
        <v>3.5415781272134864E-3</v>
      </c>
      <c r="D36" s="67">
        <v>5.9409892750208741E-2</v>
      </c>
      <c r="E36" s="68">
        <v>7059</v>
      </c>
      <c r="F36" s="69">
        <v>0</v>
      </c>
      <c r="H36" s="16" t="s">
        <v>73</v>
      </c>
      <c r="I36" s="73">
        <v>-8.2825659146773967E-3</v>
      </c>
      <c r="J36" s="18"/>
      <c r="K36" s="158">
        <f t="shared" si="2"/>
        <v>-0.13892017269073043</v>
      </c>
      <c r="L36" s="158">
        <f t="shared" si="3"/>
        <v>4.937452825232102E-4</v>
      </c>
    </row>
    <row r="37" spans="2:12" ht="14.45" customHeight="1" x14ac:dyDescent="0.2">
      <c r="B37" s="16" t="s">
        <v>74</v>
      </c>
      <c r="C37" s="66">
        <v>1.4166312508853945E-4</v>
      </c>
      <c r="D37" s="67">
        <v>1.1902231937269008E-2</v>
      </c>
      <c r="E37" s="68">
        <v>7059</v>
      </c>
      <c r="F37" s="69">
        <v>0</v>
      </c>
      <c r="H37" s="16" t="s">
        <v>74</v>
      </c>
      <c r="I37" s="73">
        <v>-1.2907474104293913E-3</v>
      </c>
      <c r="J37" s="18"/>
      <c r="K37" s="158">
        <f t="shared" si="2"/>
        <v>-0.10843046631249337</v>
      </c>
      <c r="L37" s="158">
        <f t="shared" si="3"/>
        <v>1.5362775051359219E-5</v>
      </c>
    </row>
    <row r="38" spans="2:12" ht="14.45" customHeight="1" x14ac:dyDescent="0.2">
      <c r="B38" s="16" t="s">
        <v>76</v>
      </c>
      <c r="C38" s="66">
        <v>1.4166312508853945E-4</v>
      </c>
      <c r="D38" s="67">
        <v>1.1902231937268802E-2</v>
      </c>
      <c r="E38" s="68">
        <v>7059</v>
      </c>
      <c r="F38" s="69">
        <v>0</v>
      </c>
      <c r="H38" s="16" t="s">
        <v>76</v>
      </c>
      <c r="I38" s="73">
        <v>-1.1746839458998311E-3</v>
      </c>
      <c r="J38" s="18"/>
      <c r="K38" s="158">
        <f t="shared" si="2"/>
        <v>-9.8680444364670938E-2</v>
      </c>
      <c r="L38" s="158">
        <f t="shared" si="3"/>
        <v>1.3981360777085709E-5</v>
      </c>
    </row>
    <row r="39" spans="2:12" ht="14.45" customHeight="1" x14ac:dyDescent="0.2">
      <c r="B39" s="16" t="s">
        <v>94</v>
      </c>
      <c r="C39" s="66">
        <v>1.4166312508853945E-4</v>
      </c>
      <c r="D39" s="67">
        <v>1.1902231937268954E-2</v>
      </c>
      <c r="E39" s="68">
        <v>7059</v>
      </c>
      <c r="F39" s="69">
        <v>0</v>
      </c>
      <c r="H39" s="16" t="s">
        <v>94</v>
      </c>
      <c r="I39" s="73">
        <v>9.0770950289990339E-4</v>
      </c>
      <c r="J39" s="18"/>
      <c r="K39" s="158">
        <f t="shared" si="2"/>
        <v>7.6253001850281582E-2</v>
      </c>
      <c r="L39" s="158">
        <f t="shared" si="3"/>
        <v>-1.0803769035177327E-5</v>
      </c>
    </row>
    <row r="40" spans="2:12" ht="14.45" customHeight="1" x14ac:dyDescent="0.2">
      <c r="B40" s="16" t="s">
        <v>97</v>
      </c>
      <c r="C40" s="66">
        <v>2.6491004391556879E-2</v>
      </c>
      <c r="D40" s="67">
        <v>0.1606016344206159</v>
      </c>
      <c r="E40" s="68">
        <v>7059</v>
      </c>
      <c r="F40" s="69">
        <v>0</v>
      </c>
      <c r="H40" s="16" t="s">
        <v>97</v>
      </c>
      <c r="I40" s="73">
        <v>1.1209957993532577E-2</v>
      </c>
      <c r="J40" s="18"/>
      <c r="K40" s="158">
        <f t="shared" si="2"/>
        <v>6.7950709134849713E-2</v>
      </c>
      <c r="L40" s="158">
        <f t="shared" si="3"/>
        <v>-1.8490661536986171E-3</v>
      </c>
    </row>
    <row r="41" spans="2:12" ht="14.45" customHeight="1" x14ac:dyDescent="0.2">
      <c r="B41" s="16" t="s">
        <v>98</v>
      </c>
      <c r="C41" s="66">
        <v>7.3664825046040518E-3</v>
      </c>
      <c r="D41" s="67">
        <v>8.5517562280817916E-2</v>
      </c>
      <c r="E41" s="68">
        <v>7059</v>
      </c>
      <c r="F41" s="69">
        <v>0</v>
      </c>
      <c r="H41" s="16" t="s">
        <v>98</v>
      </c>
      <c r="I41" s="73">
        <v>3.0955910401519131E-4</v>
      </c>
      <c r="J41" s="18"/>
      <c r="K41" s="158">
        <f t="shared" si="2"/>
        <v>3.5931653580383561E-3</v>
      </c>
      <c r="L41" s="158">
        <f t="shared" si="3"/>
        <v>-2.6665420096759598E-5</v>
      </c>
    </row>
    <row r="42" spans="2:12" ht="14.45" customHeight="1" x14ac:dyDescent="0.2">
      <c r="B42" s="16" t="s">
        <v>99</v>
      </c>
      <c r="C42" s="66">
        <v>0.65490862728431787</v>
      </c>
      <c r="D42" s="67">
        <v>0.47543173859687721</v>
      </c>
      <c r="E42" s="68">
        <v>7059</v>
      </c>
      <c r="F42" s="69">
        <v>0</v>
      </c>
      <c r="H42" s="16" t="s">
        <v>99</v>
      </c>
      <c r="I42" s="73">
        <v>0.10716056163075238</v>
      </c>
      <c r="J42" s="18"/>
      <c r="K42" s="158">
        <f t="shared" si="2"/>
        <v>7.7782323542971599E-2</v>
      </c>
      <c r="L42" s="158">
        <f t="shared" si="3"/>
        <v>-0.14761399086172317</v>
      </c>
    </row>
    <row r="43" spans="2:12" ht="14.45" customHeight="1" x14ac:dyDescent="0.2">
      <c r="B43" s="16" t="s">
        <v>100</v>
      </c>
      <c r="C43" s="66">
        <v>1.841620626151013E-3</v>
      </c>
      <c r="D43" s="67">
        <v>4.2877610775193614E-2</v>
      </c>
      <c r="E43" s="68">
        <v>7059</v>
      </c>
      <c r="F43" s="69">
        <v>0</v>
      </c>
      <c r="H43" s="16" t="s">
        <v>100</v>
      </c>
      <c r="I43" s="73">
        <v>-2.4902565766650748E-3</v>
      </c>
      <c r="J43" s="18"/>
      <c r="K43" s="158">
        <f t="shared" si="2"/>
        <v>-5.7971291400106151E-2</v>
      </c>
      <c r="L43" s="158">
        <f t="shared" si="3"/>
        <v>1.0695810221421799E-4</v>
      </c>
    </row>
    <row r="44" spans="2:12" ht="14.45" customHeight="1" x14ac:dyDescent="0.2">
      <c r="B44" s="16" t="s">
        <v>101</v>
      </c>
      <c r="C44" s="66">
        <v>7.6498087547811301E-3</v>
      </c>
      <c r="D44" s="67">
        <v>8.7134176641033581E-2</v>
      </c>
      <c r="E44" s="68">
        <v>7059</v>
      </c>
      <c r="F44" s="69">
        <v>0</v>
      </c>
      <c r="H44" s="16" t="s">
        <v>101</v>
      </c>
      <c r="I44" s="73">
        <v>6.7165419992246654E-4</v>
      </c>
      <c r="J44" s="18"/>
      <c r="K44" s="158">
        <f t="shared" si="2"/>
        <v>7.6493082213831996E-3</v>
      </c>
      <c r="L44" s="158">
        <f t="shared" si="3"/>
        <v>-5.8966829972118882E-5</v>
      </c>
    </row>
    <row r="45" spans="2:12" ht="14.45" customHeight="1" x14ac:dyDescent="0.2">
      <c r="B45" s="16" t="s">
        <v>102</v>
      </c>
      <c r="C45" s="66">
        <v>2.833262501770789E-4</v>
      </c>
      <c r="D45" s="67">
        <v>1.6831105359077652E-2</v>
      </c>
      <c r="E45" s="68">
        <v>7059</v>
      </c>
      <c r="F45" s="69">
        <v>0</v>
      </c>
      <c r="H45" s="16" t="s">
        <v>102</v>
      </c>
      <c r="I45" s="73">
        <v>-3.1736511906521386E-3</v>
      </c>
      <c r="J45" s="18"/>
      <c r="K45" s="158">
        <f t="shared" si="2"/>
        <v>-0.18850526713919805</v>
      </c>
      <c r="L45" s="158">
        <f t="shared" si="3"/>
        <v>5.342362679302765E-5</v>
      </c>
    </row>
    <row r="46" spans="2:12" ht="14.45" customHeight="1" x14ac:dyDescent="0.2">
      <c r="B46" s="16" t="s">
        <v>103</v>
      </c>
      <c r="C46" s="66">
        <v>4.1082306275676437E-3</v>
      </c>
      <c r="D46" s="67">
        <v>6.396821667561596E-2</v>
      </c>
      <c r="E46" s="68">
        <v>7059</v>
      </c>
      <c r="F46" s="69">
        <v>0</v>
      </c>
      <c r="H46" s="16" t="s">
        <v>103</v>
      </c>
      <c r="I46" s="73">
        <v>-8.2328186574514382E-3</v>
      </c>
      <c r="J46" s="18"/>
      <c r="K46" s="158">
        <f t="shared" si="2"/>
        <v>-0.12817297035602779</v>
      </c>
      <c r="L46" s="158">
        <f t="shared" si="3"/>
        <v>5.2873629307607472E-4</v>
      </c>
    </row>
    <row r="47" spans="2:12" ht="14.45" customHeight="1" x14ac:dyDescent="0.2">
      <c r="B47" s="16" t="s">
        <v>104</v>
      </c>
      <c r="C47" s="66">
        <v>0.29324266893327666</v>
      </c>
      <c r="D47" s="67">
        <v>0.45528097927742811</v>
      </c>
      <c r="E47" s="68">
        <v>7059</v>
      </c>
      <c r="F47" s="69">
        <v>0</v>
      </c>
      <c r="H47" s="16" t="s">
        <v>104</v>
      </c>
      <c r="I47" s="73">
        <v>-0.11367685074759246</v>
      </c>
      <c r="J47" s="18"/>
      <c r="K47" s="158">
        <f t="shared" si="2"/>
        <v>-0.17646673438004945</v>
      </c>
      <c r="L47" s="158">
        <f t="shared" si="3"/>
        <v>7.321830831162604E-2</v>
      </c>
    </row>
    <row r="48" spans="2:12" ht="14.45" customHeight="1" x14ac:dyDescent="0.2">
      <c r="B48" s="16" t="s">
        <v>105</v>
      </c>
      <c r="C48" s="66">
        <v>2.2666100014166312E-3</v>
      </c>
      <c r="D48" s="67">
        <v>4.7558310453254135E-2</v>
      </c>
      <c r="E48" s="68">
        <v>7059</v>
      </c>
      <c r="F48" s="69">
        <v>0</v>
      </c>
      <c r="H48" s="16" t="s">
        <v>105</v>
      </c>
      <c r="I48" s="73">
        <v>-1.7594327504731246E-3</v>
      </c>
      <c r="J48" s="18"/>
      <c r="K48" s="158">
        <f t="shared" si="2"/>
        <v>-3.6911420651276887E-2</v>
      </c>
      <c r="L48" s="158">
        <f t="shared" si="3"/>
        <v>8.3853859210624766E-5</v>
      </c>
    </row>
    <row r="49" spans="2:12" ht="14.45" customHeight="1" x14ac:dyDescent="0.2">
      <c r="B49" s="16" t="s">
        <v>106</v>
      </c>
      <c r="C49" s="66">
        <v>1.841620626151013E-3</v>
      </c>
      <c r="D49" s="67">
        <v>4.2877610775195134E-2</v>
      </c>
      <c r="E49" s="68">
        <v>7059</v>
      </c>
      <c r="F49" s="69">
        <v>0</v>
      </c>
      <c r="H49" s="16" t="s">
        <v>106</v>
      </c>
      <c r="I49" s="73">
        <v>-7.1704522417735742E-3</v>
      </c>
      <c r="J49" s="18"/>
      <c r="K49" s="158">
        <f t="shared" si="2"/>
        <v>-0.16692271000246098</v>
      </c>
      <c r="L49" s="158">
        <f t="shared" si="3"/>
        <v>3.0797547970933757E-4</v>
      </c>
    </row>
    <row r="50" spans="2:12" ht="14.45" customHeight="1" x14ac:dyDescent="0.2">
      <c r="B50" s="16" t="s">
        <v>107</v>
      </c>
      <c r="C50" s="66">
        <v>4.2498937526561835E-4</v>
      </c>
      <c r="D50" s="67">
        <v>2.0612349394462538E-2</v>
      </c>
      <c r="E50" s="68">
        <v>7059</v>
      </c>
      <c r="F50" s="69">
        <v>0</v>
      </c>
      <c r="H50" s="16" t="s">
        <v>107</v>
      </c>
      <c r="I50" s="73">
        <v>3.9034668361120916E-4</v>
      </c>
      <c r="J50" s="18"/>
      <c r="K50" s="158">
        <f t="shared" si="2"/>
        <v>1.8929467134048555E-2</v>
      </c>
      <c r="L50" s="158">
        <f t="shared" si="3"/>
        <v>-8.0482428291022764E-6</v>
      </c>
    </row>
    <row r="51" spans="2:12" ht="14.45" customHeight="1" x14ac:dyDescent="0.2">
      <c r="B51" s="16" t="s">
        <v>108</v>
      </c>
      <c r="C51" s="66">
        <v>6.941493129338433E-2</v>
      </c>
      <c r="D51" s="67">
        <v>0.25417641677646557</v>
      </c>
      <c r="E51" s="68">
        <v>7059</v>
      </c>
      <c r="F51" s="69">
        <v>0</v>
      </c>
      <c r="H51" s="16" t="s">
        <v>108</v>
      </c>
      <c r="I51" s="73">
        <v>-2.4681192065548693E-2</v>
      </c>
      <c r="J51" s="18"/>
      <c r="K51" s="158">
        <f t="shared" si="2"/>
        <v>-9.036223385853645E-2</v>
      </c>
      <c r="L51" s="158">
        <f t="shared" si="3"/>
        <v>6.7403706181584496E-3</v>
      </c>
    </row>
    <row r="52" spans="2:12" ht="14.45" customHeight="1" x14ac:dyDescent="0.2">
      <c r="B52" s="16" t="s">
        <v>109</v>
      </c>
      <c r="C52" s="66">
        <v>0.22807763139254852</v>
      </c>
      <c r="D52" s="67">
        <v>0.4196226518469296</v>
      </c>
      <c r="E52" s="68">
        <v>7059</v>
      </c>
      <c r="F52" s="69">
        <v>0</v>
      </c>
      <c r="H52" s="16" t="s">
        <v>109</v>
      </c>
      <c r="I52" s="73">
        <v>-0.10994194732969836</v>
      </c>
      <c r="J52" s="18"/>
      <c r="K52" s="158">
        <f t="shared" si="2"/>
        <v>-0.20224515530447146</v>
      </c>
      <c r="L52" s="158">
        <f t="shared" si="3"/>
        <v>5.9756781068122419E-2</v>
      </c>
    </row>
    <row r="53" spans="2:12" ht="14.45" customHeight="1" x14ac:dyDescent="0.2">
      <c r="B53" s="16" t="s">
        <v>111</v>
      </c>
      <c r="C53" s="66">
        <v>1.4166312508853945E-4</v>
      </c>
      <c r="D53" s="67">
        <v>1.1902231937268901E-2</v>
      </c>
      <c r="E53" s="68">
        <v>7059</v>
      </c>
      <c r="F53" s="69">
        <v>0</v>
      </c>
      <c r="H53" s="16" t="s">
        <v>111</v>
      </c>
      <c r="I53" s="73">
        <v>1.2891028884168812E-3</v>
      </c>
      <c r="J53" s="18"/>
      <c r="K53" s="158">
        <f t="shared" si="2"/>
        <v>0.10829231667358218</v>
      </c>
      <c r="L53" s="158">
        <f t="shared" si="3"/>
        <v>-1.534320156894052E-5</v>
      </c>
    </row>
    <row r="54" spans="2:12" ht="14.45" customHeight="1" x14ac:dyDescent="0.2">
      <c r="B54" s="16" t="s">
        <v>112</v>
      </c>
      <c r="C54" s="66">
        <v>1.4166312508853945E-4</v>
      </c>
      <c r="D54" s="67">
        <v>1.1902231937269052E-2</v>
      </c>
      <c r="E54" s="68">
        <v>7059</v>
      </c>
      <c r="F54" s="69">
        <v>0</v>
      </c>
      <c r="H54" s="16" t="s">
        <v>112</v>
      </c>
      <c r="I54" s="73">
        <v>-4.9914717984917421E-4</v>
      </c>
      <c r="J54" s="18"/>
      <c r="K54" s="158">
        <f t="shared" si="2"/>
        <v>-4.1931334537101114E-2</v>
      </c>
      <c r="L54" s="158">
        <f t="shared" si="3"/>
        <v>5.9409655053982868E-6</v>
      </c>
    </row>
    <row r="55" spans="2:12" ht="14.45" customHeight="1" x14ac:dyDescent="0.2">
      <c r="B55" s="16" t="s">
        <v>113</v>
      </c>
      <c r="C55" s="66">
        <v>2.833262501770789E-4</v>
      </c>
      <c r="D55" s="67">
        <v>1.6831105359076944E-2</v>
      </c>
      <c r="E55" s="68">
        <v>7059</v>
      </c>
      <c r="F55" s="69">
        <v>0</v>
      </c>
      <c r="H55" s="16" t="s">
        <v>113</v>
      </c>
      <c r="I55" s="73">
        <v>-4.1378814869028179E-3</v>
      </c>
      <c r="J55" s="18"/>
      <c r="K55" s="158">
        <f t="shared" si="2"/>
        <v>-0.24577762590182745</v>
      </c>
      <c r="L55" s="158">
        <f t="shared" si="3"/>
        <v>6.9654988210805566E-5</v>
      </c>
    </row>
    <row r="56" spans="2:12" ht="14.45" customHeight="1" x14ac:dyDescent="0.2">
      <c r="B56" s="16" t="s">
        <v>115</v>
      </c>
      <c r="C56" s="66">
        <v>9.9164187561977626E-4</v>
      </c>
      <c r="D56" s="67">
        <v>3.1476957948254412E-2</v>
      </c>
      <c r="E56" s="68">
        <v>7059</v>
      </c>
      <c r="F56" s="69">
        <v>0</v>
      </c>
      <c r="H56" s="16" t="s">
        <v>115</v>
      </c>
      <c r="I56" s="73">
        <v>-5.8045382201257802E-3</v>
      </c>
      <c r="J56" s="18"/>
      <c r="K56" s="158">
        <f t="shared" si="2"/>
        <v>-0.18422308173778418</v>
      </c>
      <c r="L56" s="158">
        <f t="shared" si="3"/>
        <v>1.8286465855991057E-4</v>
      </c>
    </row>
    <row r="57" spans="2:12" ht="14.45" customHeight="1" x14ac:dyDescent="0.2">
      <c r="B57" s="16" t="s">
        <v>116</v>
      </c>
      <c r="C57" s="66">
        <v>0.9501345799688341</v>
      </c>
      <c r="D57" s="67">
        <v>0.21768227466790893</v>
      </c>
      <c r="E57" s="68">
        <v>7059</v>
      </c>
      <c r="F57" s="69">
        <v>0</v>
      </c>
      <c r="H57" s="16" t="s">
        <v>116</v>
      </c>
      <c r="I57" s="73">
        <v>9.7260144729241355E-2</v>
      </c>
      <c r="J57" s="18"/>
      <c r="K57" s="158">
        <f t="shared" si="2"/>
        <v>2.2279801957300057E-2</v>
      </c>
      <c r="L57" s="158">
        <f t="shared" si="3"/>
        <v>-0.42451884013525976</v>
      </c>
    </row>
    <row r="58" spans="2:12" ht="14.45" customHeight="1" x14ac:dyDescent="0.2">
      <c r="B58" s="16" t="s">
        <v>117</v>
      </c>
      <c r="C58" s="66">
        <v>3.3432497520895312E-2</v>
      </c>
      <c r="D58" s="67">
        <v>0.17977581619809974</v>
      </c>
      <c r="E58" s="68">
        <v>7059</v>
      </c>
      <c r="F58" s="69">
        <v>0</v>
      </c>
      <c r="H58" s="16" t="s">
        <v>117</v>
      </c>
      <c r="I58" s="73">
        <v>-7.854968231296286E-2</v>
      </c>
      <c r="J58" s="18"/>
      <c r="K58" s="158">
        <f t="shared" si="2"/>
        <v>-0.42232360202501001</v>
      </c>
      <c r="L58" s="158">
        <f t="shared" si="3"/>
        <v>1.4607704833343451E-2</v>
      </c>
    </row>
    <row r="59" spans="2:12" ht="14.45" customHeight="1" x14ac:dyDescent="0.2">
      <c r="B59" s="16" t="s">
        <v>118</v>
      </c>
      <c r="C59" s="66">
        <v>1.2749681257968552E-3</v>
      </c>
      <c r="D59" s="67">
        <v>3.5686453919129904E-2</v>
      </c>
      <c r="E59" s="68">
        <v>7059</v>
      </c>
      <c r="F59" s="69">
        <v>0</v>
      </c>
      <c r="H59" s="16" t="s">
        <v>118</v>
      </c>
      <c r="I59" s="73">
        <v>-1.77939511290971E-2</v>
      </c>
      <c r="J59" s="18"/>
      <c r="K59" s="158">
        <f t="shared" ref="K59:K83" si="4">((1-C59)/D59)*I59</f>
        <v>-0.49798347711564411</v>
      </c>
      <c r="L59" s="158">
        <f t="shared" si="1"/>
        <v>6.3572358780720518E-4</v>
      </c>
    </row>
    <row r="60" spans="2:12" ht="14.45" customHeight="1" x14ac:dyDescent="0.2">
      <c r="B60" s="16" t="s">
        <v>119</v>
      </c>
      <c r="C60" s="66">
        <v>1.1191386881994617E-2</v>
      </c>
      <c r="D60" s="67">
        <v>0.10520317308760949</v>
      </c>
      <c r="E60" s="68">
        <v>7059</v>
      </c>
      <c r="F60" s="69">
        <v>0</v>
      </c>
      <c r="H60" s="16" t="s">
        <v>119</v>
      </c>
      <c r="I60" s="73">
        <v>-5.0000560288480399E-2</v>
      </c>
      <c r="J60" s="18"/>
      <c r="K60" s="158">
        <f t="shared" si="4"/>
        <v>-0.46995716215520245</v>
      </c>
      <c r="L60" s="158">
        <f t="shared" si="1"/>
        <v>5.3189993997508588E-3</v>
      </c>
    </row>
    <row r="61" spans="2:12" ht="14.45" customHeight="1" x14ac:dyDescent="0.2">
      <c r="B61" s="16" t="s">
        <v>120</v>
      </c>
      <c r="C61" s="66">
        <v>2.833262501770789E-4</v>
      </c>
      <c r="D61" s="67">
        <v>1.6831105359077579E-2</v>
      </c>
      <c r="E61" s="68">
        <v>7059</v>
      </c>
      <c r="F61" s="69">
        <v>0</v>
      </c>
      <c r="H61" s="16" t="s">
        <v>120</v>
      </c>
      <c r="I61" s="73">
        <v>-5.4457699046766151E-4</v>
      </c>
      <c r="J61" s="18"/>
      <c r="K61" s="158">
        <f t="shared" si="4"/>
        <v>-3.2346223607791401E-2</v>
      </c>
      <c r="L61" s="158">
        <f t="shared" si="1"/>
        <v>9.167131531186454E-6</v>
      </c>
    </row>
    <row r="62" spans="2:12" ht="14.45" customHeight="1" x14ac:dyDescent="0.2">
      <c r="B62" s="16" t="s">
        <v>122</v>
      </c>
      <c r="C62" s="66">
        <v>4.2498937526561835E-4</v>
      </c>
      <c r="D62" s="67">
        <v>2.0612349394462194E-2</v>
      </c>
      <c r="E62" s="68">
        <v>7059</v>
      </c>
      <c r="F62" s="69">
        <v>0</v>
      </c>
      <c r="H62" s="16" t="s">
        <v>122</v>
      </c>
      <c r="I62" s="73">
        <v>-1.0110532714500967E-2</v>
      </c>
      <c r="J62" s="18"/>
      <c r="K62" s="158">
        <f t="shared" si="4"/>
        <v>-0.49030004547828088</v>
      </c>
      <c r="L62" s="158">
        <f t="shared" si="1"/>
        <v>2.0846090368974526E-4</v>
      </c>
    </row>
    <row r="63" spans="2:12" ht="14.45" customHeight="1" x14ac:dyDescent="0.2">
      <c r="B63" s="16" t="s">
        <v>123</v>
      </c>
      <c r="C63" s="66">
        <v>5.666525003541578E-4</v>
      </c>
      <c r="D63" s="67">
        <v>2.3799404298044259E-2</v>
      </c>
      <c r="E63" s="68">
        <v>7059</v>
      </c>
      <c r="F63" s="69">
        <v>0</v>
      </c>
      <c r="H63" s="16" t="s">
        <v>123</v>
      </c>
      <c r="I63" s="73">
        <v>-3.119769485774956E-3</v>
      </c>
      <c r="J63" s="18"/>
      <c r="K63" s="158">
        <f t="shared" si="4"/>
        <v>-0.13101175229211676</v>
      </c>
      <c r="L63" s="158">
        <f t="shared" si="1"/>
        <v>7.428022808908107E-5</v>
      </c>
    </row>
    <row r="64" spans="2:12" ht="14.45" customHeight="1" x14ac:dyDescent="0.2">
      <c r="B64" s="16" t="s">
        <v>124</v>
      </c>
      <c r="C64" s="66">
        <v>1.9832837512395525E-3</v>
      </c>
      <c r="D64" s="67">
        <v>4.4493041899650469E-2</v>
      </c>
      <c r="E64" s="68">
        <v>7059</v>
      </c>
      <c r="F64" s="69">
        <v>0</v>
      </c>
      <c r="H64" s="16" t="s">
        <v>124</v>
      </c>
      <c r="I64" s="73">
        <v>-1.3049784282192042E-2</v>
      </c>
      <c r="J64" s="18"/>
      <c r="K64" s="158">
        <f t="shared" si="4"/>
        <v>-0.29271774419114965</v>
      </c>
      <c r="L64" s="158">
        <f t="shared" si="1"/>
        <v>5.8169601400654303E-4</v>
      </c>
    </row>
    <row r="65" spans="2:12" ht="14.45" customHeight="1" x14ac:dyDescent="0.2">
      <c r="B65" s="16" t="s">
        <v>126</v>
      </c>
      <c r="C65" s="66">
        <v>7.0831562544269725E-4</v>
      </c>
      <c r="D65" s="67">
        <v>2.6606657057121404E-2</v>
      </c>
      <c r="E65" s="68">
        <v>7059</v>
      </c>
      <c r="F65" s="69">
        <v>0</v>
      </c>
      <c r="H65" s="16" t="s">
        <v>126</v>
      </c>
      <c r="I65" s="73">
        <v>-1.0629473421624335E-2</v>
      </c>
      <c r="J65" s="18"/>
      <c r="K65" s="158">
        <f t="shared" si="4"/>
        <v>-0.39922130678444456</v>
      </c>
      <c r="L65" s="158">
        <f t="shared" si="1"/>
        <v>2.8297512530794201E-4</v>
      </c>
    </row>
    <row r="66" spans="2:12" ht="14.45" customHeight="1" x14ac:dyDescent="0.2">
      <c r="B66" s="16" t="s">
        <v>129</v>
      </c>
      <c r="C66" s="66">
        <v>0.95509278934693298</v>
      </c>
      <c r="D66" s="67">
        <v>0.2071150162472154</v>
      </c>
      <c r="E66" s="68">
        <v>7059</v>
      </c>
      <c r="F66" s="69">
        <v>0</v>
      </c>
      <c r="H66" s="16" t="s">
        <v>129</v>
      </c>
      <c r="I66" s="73">
        <v>9.5719659454152908E-2</v>
      </c>
      <c r="J66" s="18"/>
      <c r="K66" s="158">
        <f t="shared" si="4"/>
        <v>2.075418281413613E-2</v>
      </c>
      <c r="L66" s="158">
        <f t="shared" si="1"/>
        <v>-0.44140284079780989</v>
      </c>
    </row>
    <row r="67" spans="2:12" ht="14.45" customHeight="1" x14ac:dyDescent="0.2">
      <c r="B67" s="16" t="s">
        <v>130</v>
      </c>
      <c r="C67" s="66">
        <v>0.13911318883694573</v>
      </c>
      <c r="D67" s="67">
        <v>0.34608911801542569</v>
      </c>
      <c r="E67" s="68">
        <v>7059</v>
      </c>
      <c r="F67" s="69">
        <v>0</v>
      </c>
      <c r="H67" s="16" t="s">
        <v>130</v>
      </c>
      <c r="I67" s="73">
        <v>5.2607196144095411E-3</v>
      </c>
      <c r="J67" s="18"/>
      <c r="K67" s="158">
        <f t="shared" si="4"/>
        <v>1.3085890013652794E-2</v>
      </c>
      <c r="L67" s="158">
        <f t="shared" si="1"/>
        <v>-2.1145868016137965E-3</v>
      </c>
    </row>
    <row r="68" spans="2:12" ht="14.45" customHeight="1" x14ac:dyDescent="0.2">
      <c r="B68" s="16" t="s">
        <v>131</v>
      </c>
      <c r="C68" s="66">
        <v>0.5536194928460122</v>
      </c>
      <c r="D68" s="67">
        <v>0.49715185148984886</v>
      </c>
      <c r="E68" s="68">
        <v>7059</v>
      </c>
      <c r="F68" s="69">
        <v>0</v>
      </c>
      <c r="H68" s="16" t="s">
        <v>131</v>
      </c>
      <c r="I68" s="73">
        <v>6.335089724074941E-2</v>
      </c>
      <c r="J68" s="18"/>
      <c r="K68" s="158">
        <f t="shared" si="4"/>
        <v>5.6881223622604359E-2</v>
      </c>
      <c r="L68" s="158">
        <f t="shared" si="1"/>
        <v>-7.0546436660469017E-2</v>
      </c>
    </row>
    <row r="69" spans="2:12" ht="14.45" customHeight="1" x14ac:dyDescent="0.2">
      <c r="B69" s="16" t="s">
        <v>132</v>
      </c>
      <c r="C69" s="66">
        <v>9.2081031307550652E-3</v>
      </c>
      <c r="D69" s="67">
        <v>9.5522806636810662E-2</v>
      </c>
      <c r="E69" s="68">
        <v>7059</v>
      </c>
      <c r="F69" s="69">
        <v>0</v>
      </c>
      <c r="H69" s="16" t="s">
        <v>132</v>
      </c>
      <c r="I69" s="73">
        <v>9.8513525628016827E-3</v>
      </c>
      <c r="J69" s="18"/>
      <c r="K69" s="158">
        <f t="shared" si="4"/>
        <v>0.10218125530520811</v>
      </c>
      <c r="L69" s="158">
        <f t="shared" si="1"/>
        <v>-9.4963991919338379E-4</v>
      </c>
    </row>
    <row r="70" spans="2:12" ht="14.45" customHeight="1" x14ac:dyDescent="0.2">
      <c r="B70" s="16" t="s">
        <v>133</v>
      </c>
      <c r="C70" s="66">
        <v>0.15271284884544553</v>
      </c>
      <c r="D70" s="67">
        <v>0.35973596882065628</v>
      </c>
      <c r="E70" s="68">
        <v>7059</v>
      </c>
      <c r="F70" s="69">
        <v>0</v>
      </c>
      <c r="H70" s="16" t="s">
        <v>133</v>
      </c>
      <c r="I70" s="73">
        <v>7.1602601438756089E-2</v>
      </c>
      <c r="J70" s="18"/>
      <c r="K70" s="158">
        <f t="shared" si="4"/>
        <v>0.16864581094626158</v>
      </c>
      <c r="L70" s="158">
        <f t="shared" si="1"/>
        <v>-3.0396285604425678E-2</v>
      </c>
    </row>
    <row r="71" spans="2:12" ht="14.45" customHeight="1" x14ac:dyDescent="0.2">
      <c r="B71" s="16" t="s">
        <v>134</v>
      </c>
      <c r="C71" s="66">
        <v>0.40345658025216036</v>
      </c>
      <c r="D71" s="67">
        <v>0.49062558873905115</v>
      </c>
      <c r="E71" s="68">
        <v>7059</v>
      </c>
      <c r="F71" s="69">
        <v>0</v>
      </c>
      <c r="H71" s="16" t="s">
        <v>134</v>
      </c>
      <c r="I71" s="73">
        <v>0.10147397117801514</v>
      </c>
      <c r="J71" s="18"/>
      <c r="K71" s="158">
        <f t="shared" si="4"/>
        <v>0.12338049863543271</v>
      </c>
      <c r="L71" s="158">
        <f t="shared" si="1"/>
        <v>-8.3445181694066103E-2</v>
      </c>
    </row>
    <row r="72" spans="2:12" ht="14.45" customHeight="1" x14ac:dyDescent="0.2">
      <c r="B72" s="16" t="s">
        <v>135</v>
      </c>
      <c r="C72" s="66">
        <v>0.36945743023091088</v>
      </c>
      <c r="D72" s="67">
        <v>0.48269207969721428</v>
      </c>
      <c r="E72" s="68">
        <v>7059</v>
      </c>
      <c r="F72" s="69">
        <v>0</v>
      </c>
      <c r="H72" s="16" t="s">
        <v>135</v>
      </c>
      <c r="I72" s="73">
        <v>8.2308340122509982E-2</v>
      </c>
      <c r="J72" s="18"/>
      <c r="K72" s="158">
        <f t="shared" si="4"/>
        <v>0.10751970972225419</v>
      </c>
      <c r="L72" s="158">
        <f t="shared" ref="L72:L95" si="5">((0-C72)/D72)*I72</f>
        <v>-6.299964119425723E-2</v>
      </c>
    </row>
    <row r="73" spans="2:12" ht="14.45" customHeight="1" x14ac:dyDescent="0.2">
      <c r="B73" s="16" t="s">
        <v>136</v>
      </c>
      <c r="C73" s="66">
        <v>0.46621334466638337</v>
      </c>
      <c r="D73" s="67">
        <v>0.49889249441507177</v>
      </c>
      <c r="E73" s="68">
        <v>7059</v>
      </c>
      <c r="F73" s="69">
        <v>0</v>
      </c>
      <c r="H73" s="16" t="s">
        <v>136</v>
      </c>
      <c r="I73" s="73">
        <v>1.7687130455128965E-2</v>
      </c>
      <c r="J73" s="18"/>
      <c r="K73" s="158">
        <f t="shared" si="4"/>
        <v>1.8924225787685885E-2</v>
      </c>
      <c r="L73" s="158">
        <f t="shared" si="5"/>
        <v>-1.6528563446728838E-2</v>
      </c>
    </row>
    <row r="74" spans="2:12" ht="14.45" customHeight="1" x14ac:dyDescent="0.2">
      <c r="B74" s="16" t="s">
        <v>137</v>
      </c>
      <c r="C74" s="66">
        <v>0.85635359116022103</v>
      </c>
      <c r="D74" s="67">
        <v>0.35075567966507659</v>
      </c>
      <c r="E74" s="68">
        <v>7059</v>
      </c>
      <c r="F74" s="69">
        <v>0</v>
      </c>
      <c r="H74" s="16" t="s">
        <v>137</v>
      </c>
      <c r="I74" s="73">
        <v>4.4314645530274338E-2</v>
      </c>
      <c r="J74" s="18"/>
      <c r="K74" s="158">
        <f t="shared" si="4"/>
        <v>1.8148358126402919E-2</v>
      </c>
      <c r="L74" s="158">
        <f t="shared" si="5"/>
        <v>-0.10819213498432512</v>
      </c>
    </row>
    <row r="75" spans="2:12" ht="14.45" customHeight="1" x14ac:dyDescent="0.2">
      <c r="B75" s="16" t="s">
        <v>138</v>
      </c>
      <c r="C75" s="66">
        <v>1.0199745006374841E-2</v>
      </c>
      <c r="D75" s="67">
        <v>0.10048452916083216</v>
      </c>
      <c r="E75" s="68">
        <v>7059</v>
      </c>
      <c r="F75" s="69">
        <v>0</v>
      </c>
      <c r="H75" s="16" t="s">
        <v>138</v>
      </c>
      <c r="I75" s="73">
        <v>-6.930508763726361E-3</v>
      </c>
      <c r="J75" s="18"/>
      <c r="K75" s="158">
        <f t="shared" si="4"/>
        <v>-6.82674178687976E-2</v>
      </c>
      <c r="L75" s="158">
        <f t="shared" si="5"/>
        <v>7.0348562853204911E-4</v>
      </c>
    </row>
    <row r="76" spans="2:12" ht="14.45" customHeight="1" x14ac:dyDescent="0.2">
      <c r="B76" s="16" t="s">
        <v>139</v>
      </c>
      <c r="C76" s="66">
        <v>0.2115030457571894</v>
      </c>
      <c r="D76" s="67">
        <v>0.40840315354987006</v>
      </c>
      <c r="E76" s="68">
        <v>7059</v>
      </c>
      <c r="F76" s="69">
        <v>0</v>
      </c>
      <c r="H76" s="16" t="s">
        <v>139</v>
      </c>
      <c r="I76" s="73">
        <v>7.3669962675133926E-2</v>
      </c>
      <c r="J76" s="18"/>
      <c r="K76" s="158">
        <f t="shared" si="4"/>
        <v>0.14223333165675828</v>
      </c>
      <c r="L76" s="158">
        <f t="shared" si="5"/>
        <v>-3.8152059677243999E-2</v>
      </c>
    </row>
    <row r="77" spans="2:12" ht="14.45" customHeight="1" x14ac:dyDescent="0.2">
      <c r="B77" s="16" t="s">
        <v>140</v>
      </c>
      <c r="C77" s="66">
        <v>2.804929876753081E-2</v>
      </c>
      <c r="D77" s="67">
        <v>0.16512540158730379</v>
      </c>
      <c r="E77" s="68">
        <v>7059</v>
      </c>
      <c r="F77" s="69">
        <v>0</v>
      </c>
      <c r="H77" s="16" t="s">
        <v>140</v>
      </c>
      <c r="I77" s="73">
        <v>-2.5528524366913448E-2</v>
      </c>
      <c r="J77" s="18"/>
      <c r="K77" s="158">
        <f t="shared" si="4"/>
        <v>-0.1502643864683233</v>
      </c>
      <c r="L77" s="158">
        <f t="shared" si="5"/>
        <v>4.3364449090115163E-3</v>
      </c>
    </row>
    <row r="78" spans="2:12" ht="14.45" customHeight="1" x14ac:dyDescent="0.2">
      <c r="B78" s="16" t="s">
        <v>141</v>
      </c>
      <c r="C78" s="66">
        <v>0.96529253435330786</v>
      </c>
      <c r="D78" s="67">
        <v>0.18305082427294939</v>
      </c>
      <c r="E78" s="68">
        <v>7059</v>
      </c>
      <c r="F78" s="69">
        <v>0</v>
      </c>
      <c r="H78" s="16" t="s">
        <v>141</v>
      </c>
      <c r="I78" s="73">
        <v>3.6801844336036831E-2</v>
      </c>
      <c r="J78" s="18"/>
      <c r="K78" s="158">
        <f t="shared" si="4"/>
        <v>6.9778366369075383E-3</v>
      </c>
      <c r="L78" s="158">
        <f t="shared" si="5"/>
        <v>-0.19406930140362449</v>
      </c>
    </row>
    <row r="79" spans="2:12" ht="14.45" customHeight="1" x14ac:dyDescent="0.2">
      <c r="B79" s="16" t="s">
        <v>142</v>
      </c>
      <c r="C79" s="66">
        <v>0.44723048590451903</v>
      </c>
      <c r="D79" s="67">
        <v>0.49724280250914876</v>
      </c>
      <c r="E79" s="68">
        <v>7059</v>
      </c>
      <c r="F79" s="69">
        <v>0</v>
      </c>
      <c r="H79" s="16" t="s">
        <v>142</v>
      </c>
      <c r="I79" s="73">
        <v>8.4354115000532845E-2</v>
      </c>
      <c r="J79" s="18"/>
      <c r="K79" s="158">
        <f t="shared" si="4"/>
        <v>9.3773872493490631E-2</v>
      </c>
      <c r="L79" s="158">
        <f t="shared" si="5"/>
        <v>-7.5869839944118375E-2</v>
      </c>
    </row>
    <row r="80" spans="2:12" ht="14.45" customHeight="1" x14ac:dyDescent="0.2">
      <c r="B80" s="16" t="s">
        <v>143</v>
      </c>
      <c r="C80" s="66">
        <v>4.8448788780280493E-2</v>
      </c>
      <c r="D80" s="67">
        <v>0.21472781714160119</v>
      </c>
      <c r="E80" s="68">
        <v>7059</v>
      </c>
      <c r="F80" s="69">
        <v>0</v>
      </c>
      <c r="H80" s="16" t="s">
        <v>143</v>
      </c>
      <c r="I80" s="73">
        <v>-3.9772844243552485E-2</v>
      </c>
      <c r="J80" s="18"/>
      <c r="K80" s="158">
        <f t="shared" si="4"/>
        <v>-0.17625056044158602</v>
      </c>
      <c r="L80" s="158">
        <f t="shared" si="5"/>
        <v>8.9739007996162603E-3</v>
      </c>
    </row>
    <row r="81" spans="2:12" ht="14.45" customHeight="1" x14ac:dyDescent="0.2">
      <c r="B81" s="16" t="s">
        <v>145</v>
      </c>
      <c r="C81" s="66">
        <v>0.28530953392831848</v>
      </c>
      <c r="D81" s="67">
        <v>0.45159372683380006</v>
      </c>
      <c r="E81" s="68">
        <v>7059</v>
      </c>
      <c r="F81" s="69">
        <v>0</v>
      </c>
      <c r="H81" s="16" t="s">
        <v>145</v>
      </c>
      <c r="I81" s="73">
        <v>-8.3463236916821018E-2</v>
      </c>
      <c r="J81" s="18"/>
      <c r="K81" s="158">
        <f t="shared" si="4"/>
        <v>-0.13208859235081249</v>
      </c>
      <c r="L81" s="158">
        <f t="shared" si="5"/>
        <v>5.2730708621315438E-2</v>
      </c>
    </row>
    <row r="82" spans="2:12" ht="14.45" customHeight="1" x14ac:dyDescent="0.2">
      <c r="B82" s="16" t="s">
        <v>146</v>
      </c>
      <c r="C82" s="66">
        <v>3.8390706898994195E-2</v>
      </c>
      <c r="D82" s="67">
        <v>0.19215121915196065</v>
      </c>
      <c r="E82" s="68">
        <v>7059</v>
      </c>
      <c r="F82" s="69">
        <v>0</v>
      </c>
      <c r="H82" s="16" t="s">
        <v>146</v>
      </c>
      <c r="I82" s="73">
        <v>-2.3509776913596604E-2</v>
      </c>
      <c r="J82" s="18"/>
      <c r="K82" s="158">
        <f t="shared" si="4"/>
        <v>-0.11765327359680872</v>
      </c>
      <c r="L82" s="158">
        <f t="shared" si="5"/>
        <v>4.6971180236793112E-3</v>
      </c>
    </row>
    <row r="83" spans="2:12" ht="14.45" customHeight="1" x14ac:dyDescent="0.2">
      <c r="B83" s="16" t="s">
        <v>147</v>
      </c>
      <c r="C83" s="66">
        <v>4.8165462530103415E-3</v>
      </c>
      <c r="D83" s="67">
        <v>6.9238907212251954E-2</v>
      </c>
      <c r="E83" s="68">
        <v>7059</v>
      </c>
      <c r="F83" s="69">
        <v>0</v>
      </c>
      <c r="H83" s="16" t="s">
        <v>147</v>
      </c>
      <c r="I83" s="73">
        <v>-3.8272807667669826E-3</v>
      </c>
      <c r="J83" s="18"/>
      <c r="K83" s="158">
        <f t="shared" si="4"/>
        <v>-5.501020517632621E-2</v>
      </c>
      <c r="L83" s="158">
        <f t="shared" si="5"/>
        <v>2.6624156241923002E-4</v>
      </c>
    </row>
    <row r="84" spans="2:12" ht="14.45" customHeight="1" x14ac:dyDescent="0.2">
      <c r="B84" s="16" t="s">
        <v>148</v>
      </c>
      <c r="C84" s="66">
        <v>5.666525003541578E-4</v>
      </c>
      <c r="D84" s="67">
        <v>2.3799404298043149E-2</v>
      </c>
      <c r="E84" s="68">
        <v>7059</v>
      </c>
      <c r="F84" s="69">
        <v>0</v>
      </c>
      <c r="H84" s="16" t="s">
        <v>148</v>
      </c>
      <c r="I84" s="73">
        <v>3.791235110763725E-3</v>
      </c>
      <c r="J84" s="18"/>
      <c r="K84" s="158">
        <f t="shared" ref="K84:K95" si="6">((1-C84)/D84)*I84</f>
        <v>0.15920931257175747</v>
      </c>
      <c r="L84" s="158">
        <f t="shared" si="5"/>
        <v>-9.026750535606378E-5</v>
      </c>
    </row>
    <row r="85" spans="2:12" ht="14.45" customHeight="1" x14ac:dyDescent="0.2">
      <c r="B85" s="16" t="s">
        <v>149</v>
      </c>
      <c r="C85" s="66">
        <v>0.28290126080181327</v>
      </c>
      <c r="D85" s="67">
        <v>0.45044076241470399</v>
      </c>
      <c r="E85" s="68">
        <v>7059</v>
      </c>
      <c r="F85" s="69">
        <v>0</v>
      </c>
      <c r="H85" s="16" t="s">
        <v>149</v>
      </c>
      <c r="I85" s="73">
        <v>8.1378521133990592E-2</v>
      </c>
      <c r="J85" s="18"/>
      <c r="K85" s="158">
        <f t="shared" si="6"/>
        <v>0.12955407186099879</v>
      </c>
      <c r="L85" s="158">
        <f t="shared" si="5"/>
        <v>-5.1110130680840492E-2</v>
      </c>
    </row>
    <row r="86" spans="2:12" ht="14.45" customHeight="1" x14ac:dyDescent="0.2">
      <c r="B86" s="16" t="s">
        <v>150</v>
      </c>
      <c r="C86" s="66">
        <v>0.17665391698540869</v>
      </c>
      <c r="D86" s="67">
        <v>0.38140256690139879</v>
      </c>
      <c r="E86" s="68">
        <v>7059</v>
      </c>
      <c r="F86" s="69">
        <v>0</v>
      </c>
      <c r="H86" s="16" t="s">
        <v>150</v>
      </c>
      <c r="I86" s="73">
        <v>4.6913888029408109E-2</v>
      </c>
      <c r="J86" s="18"/>
      <c r="K86" s="158">
        <f t="shared" si="6"/>
        <v>0.10127453064044029</v>
      </c>
      <c r="L86" s="158">
        <f t="shared" si="5"/>
        <v>-2.1729067396529429E-2</v>
      </c>
    </row>
    <row r="87" spans="2:12" ht="14.45" customHeight="1" x14ac:dyDescent="0.2">
      <c r="B87" s="16" t="s">
        <v>151</v>
      </c>
      <c r="C87" s="66">
        <v>0.16248760447655475</v>
      </c>
      <c r="D87" s="67">
        <v>0.36892365589653531</v>
      </c>
      <c r="E87" s="68">
        <v>7059</v>
      </c>
      <c r="F87" s="69">
        <v>0</v>
      </c>
      <c r="H87" s="16" t="s">
        <v>151</v>
      </c>
      <c r="I87" s="73">
        <v>-9.8942127465019795E-3</v>
      </c>
      <c r="J87" s="18"/>
      <c r="K87" s="158">
        <f t="shared" si="6"/>
        <v>-2.2461356670132954E-2</v>
      </c>
      <c r="L87" s="158">
        <f t="shared" si="5"/>
        <v>4.3577767423278926E-3</v>
      </c>
    </row>
    <row r="88" spans="2:12" ht="14.45" customHeight="1" x14ac:dyDescent="0.2">
      <c r="B88" s="16" t="s">
        <v>152</v>
      </c>
      <c r="C88" s="66">
        <v>4.2498937526561835E-4</v>
      </c>
      <c r="D88" s="67">
        <v>2.0612349394462527E-2</v>
      </c>
      <c r="E88" s="68">
        <v>7059</v>
      </c>
      <c r="F88" s="69">
        <v>0</v>
      </c>
      <c r="H88" s="16" t="s">
        <v>152</v>
      </c>
      <c r="I88" s="73">
        <v>1.2098985956802255E-3</v>
      </c>
      <c r="J88" s="18"/>
      <c r="K88" s="158">
        <f t="shared" si="6"/>
        <v>5.8672807184066644E-2</v>
      </c>
      <c r="L88" s="158">
        <f t="shared" si="5"/>
        <v>-2.4945921421797039E-5</v>
      </c>
    </row>
    <row r="89" spans="2:12" ht="14.45" customHeight="1" x14ac:dyDescent="0.2">
      <c r="B89" s="16" t="s">
        <v>154</v>
      </c>
      <c r="C89" s="66">
        <v>3.966567502479105E-3</v>
      </c>
      <c r="D89" s="67">
        <v>6.2860111449902445E-2</v>
      </c>
      <c r="E89" s="68">
        <v>7059</v>
      </c>
      <c r="F89" s="69">
        <v>0</v>
      </c>
      <c r="H89" s="16" t="s">
        <v>154</v>
      </c>
      <c r="I89" s="73">
        <v>-1.55380514791913E-2</v>
      </c>
      <c r="J89" s="18"/>
      <c r="K89" s="158">
        <f t="shared" si="6"/>
        <v>-0.24620412519434229</v>
      </c>
      <c r="L89" s="158">
        <f t="shared" si="5"/>
        <v>9.8047439986368736E-4</v>
      </c>
    </row>
    <row r="90" spans="2:12" ht="14.45" customHeight="1" x14ac:dyDescent="0.2">
      <c r="B90" s="16" t="s">
        <v>157</v>
      </c>
      <c r="C90" s="66">
        <v>2.5499362515937103E-3</v>
      </c>
      <c r="D90" s="67">
        <v>5.0436043050346893E-2</v>
      </c>
      <c r="E90" s="68">
        <v>7059</v>
      </c>
      <c r="F90" s="69">
        <v>0</v>
      </c>
      <c r="H90" s="16" t="s">
        <v>157</v>
      </c>
      <c r="I90" s="73">
        <v>-3.2554923925525903E-3</v>
      </c>
      <c r="J90" s="18"/>
      <c r="K90" s="158">
        <f t="shared" si="6"/>
        <v>-6.4382352343592478E-2</v>
      </c>
      <c r="L90" s="158">
        <f t="shared" si="5"/>
        <v>1.6459058971519171E-4</v>
      </c>
    </row>
    <row r="91" spans="2:12" ht="14.45" customHeight="1" x14ac:dyDescent="0.2">
      <c r="B91" s="16" t="s">
        <v>158</v>
      </c>
      <c r="C91" s="66">
        <v>4.2498937526561835E-4</v>
      </c>
      <c r="D91" s="67">
        <v>2.0612349394463297E-2</v>
      </c>
      <c r="E91" s="68">
        <v>7059</v>
      </c>
      <c r="F91" s="69">
        <v>0</v>
      </c>
      <c r="H91" s="16" t="s">
        <v>158</v>
      </c>
      <c r="I91" s="73">
        <v>6.1569774648120509E-3</v>
      </c>
      <c r="J91" s="18"/>
      <c r="K91" s="158">
        <f t="shared" si="6"/>
        <v>0.29857638724379887</v>
      </c>
      <c r="L91" s="158">
        <f t="shared" si="5"/>
        <v>-1.2694574287576481E-4</v>
      </c>
    </row>
    <row r="92" spans="2:12" ht="14.45" customHeight="1" x14ac:dyDescent="0.2">
      <c r="B92" s="16" t="s">
        <v>159</v>
      </c>
      <c r="C92" s="66">
        <v>7.0831562544269725E-4</v>
      </c>
      <c r="D92" s="67">
        <v>2.6606657057122292E-2</v>
      </c>
      <c r="E92" s="68">
        <v>7059</v>
      </c>
      <c r="F92" s="69">
        <v>0</v>
      </c>
      <c r="H92" s="16" t="s">
        <v>159</v>
      </c>
      <c r="I92" s="73">
        <v>-6.519975814613911E-3</v>
      </c>
      <c r="J92" s="18"/>
      <c r="K92" s="158">
        <f t="shared" si="6"/>
        <v>-0.24487697195025204</v>
      </c>
      <c r="L92" s="158">
        <f t="shared" si="5"/>
        <v>1.7357313010366604E-4</v>
      </c>
    </row>
    <row r="93" spans="2:12" ht="14.45" customHeight="1" x14ac:dyDescent="0.2">
      <c r="B93" s="16" t="s">
        <v>160</v>
      </c>
      <c r="C93" s="66">
        <v>0.57770222411106387</v>
      </c>
      <c r="D93" s="67">
        <v>0.49396045361521201</v>
      </c>
      <c r="E93" s="68">
        <v>7059</v>
      </c>
      <c r="F93" s="69">
        <v>0</v>
      </c>
      <c r="H93" s="16" t="s">
        <v>160</v>
      </c>
      <c r="I93" s="73">
        <v>-3.8704112528386611E-2</v>
      </c>
      <c r="J93" s="18"/>
      <c r="K93" s="158">
        <f t="shared" si="6"/>
        <v>-3.3089006455616035E-2</v>
      </c>
      <c r="L93" s="158">
        <f t="shared" si="5"/>
        <v>4.5265672031533769E-2</v>
      </c>
    </row>
    <row r="94" spans="2:12" ht="14.45" customHeight="1" x14ac:dyDescent="0.2">
      <c r="B94" s="16" t="s">
        <v>161</v>
      </c>
      <c r="C94" s="66">
        <v>2.5499362515937103E-3</v>
      </c>
      <c r="D94" s="67">
        <v>5.0436043050346976E-2</v>
      </c>
      <c r="E94" s="68">
        <v>7059</v>
      </c>
      <c r="F94" s="69">
        <v>0</v>
      </c>
      <c r="H94" s="16" t="s">
        <v>161</v>
      </c>
      <c r="I94" s="73">
        <v>-2.1298336161400403E-3</v>
      </c>
      <c r="J94" s="18"/>
      <c r="K94" s="158">
        <f t="shared" si="6"/>
        <v>-4.2120724539625974E-2</v>
      </c>
      <c r="L94" s="158">
        <f t="shared" si="5"/>
        <v>1.0767973891681119E-4</v>
      </c>
    </row>
    <row r="95" spans="2:12" ht="14.45" customHeight="1" x14ac:dyDescent="0.2">
      <c r="B95" s="16" t="s">
        <v>162</v>
      </c>
      <c r="C95" s="66">
        <v>0.14463805071539879</v>
      </c>
      <c r="D95" s="67">
        <v>0.35176044937719803</v>
      </c>
      <c r="E95" s="68">
        <v>7059</v>
      </c>
      <c r="F95" s="69">
        <v>0</v>
      </c>
      <c r="H95" s="16" t="s">
        <v>162</v>
      </c>
      <c r="I95" s="73">
        <v>2.1617207179138426E-2</v>
      </c>
      <c r="J95" s="18"/>
      <c r="K95" s="158">
        <f t="shared" si="6"/>
        <v>5.2565706302612883E-2</v>
      </c>
      <c r="L95" s="158">
        <f t="shared" si="5"/>
        <v>-8.8886363257647833E-3</v>
      </c>
    </row>
    <row r="96" spans="2:12" ht="14.45" customHeight="1" x14ac:dyDescent="0.2">
      <c r="B96" s="16" t="s">
        <v>163</v>
      </c>
      <c r="C96" s="66">
        <v>8.9389431930868402E-2</v>
      </c>
      <c r="D96" s="67">
        <v>0.28532524293332973</v>
      </c>
      <c r="E96" s="68">
        <v>7059</v>
      </c>
      <c r="F96" s="69">
        <v>0</v>
      </c>
      <c r="H96" s="16" t="s">
        <v>163</v>
      </c>
      <c r="I96" s="73">
        <v>2.9774337177597608E-2</v>
      </c>
      <c r="J96" s="18"/>
      <c r="K96" s="158">
        <f t="shared" ref="K96:K116" si="7">((1-C96)/D96)*I96</f>
        <v>9.5024281106138656E-2</v>
      </c>
      <c r="L96" s="158">
        <f t="shared" ref="L96:L116" si="8">((0-C96)/D96)*I96</f>
        <v>-9.3279902579299131E-3</v>
      </c>
    </row>
    <row r="97" spans="2:12" ht="14.45" customHeight="1" x14ac:dyDescent="0.2">
      <c r="B97" s="16" t="s">
        <v>164</v>
      </c>
      <c r="C97" s="66">
        <v>0.14577135571610711</v>
      </c>
      <c r="D97" s="67">
        <v>0.35290184223566784</v>
      </c>
      <c r="E97" s="68">
        <v>7059</v>
      </c>
      <c r="F97" s="69">
        <v>0</v>
      </c>
      <c r="H97" s="16" t="s">
        <v>164</v>
      </c>
      <c r="I97" s="73">
        <v>-3.9557933114583773E-3</v>
      </c>
      <c r="J97" s="18"/>
      <c r="K97" s="158">
        <f t="shared" si="7"/>
        <v>-9.5753310215302978E-3</v>
      </c>
      <c r="L97" s="158">
        <f t="shared" si="8"/>
        <v>1.6339992738233294E-3</v>
      </c>
    </row>
    <row r="98" spans="2:12" ht="14.45" customHeight="1" x14ac:dyDescent="0.2">
      <c r="B98" s="16" t="s">
        <v>165</v>
      </c>
      <c r="C98" s="66">
        <v>3.1874203144921377E-2</v>
      </c>
      <c r="D98" s="67">
        <v>0.1756775751558646</v>
      </c>
      <c r="E98" s="68">
        <v>7059</v>
      </c>
      <c r="F98" s="69">
        <v>0</v>
      </c>
      <c r="H98" s="16" t="s">
        <v>165</v>
      </c>
      <c r="I98" s="73">
        <v>3.2538570076031254E-2</v>
      </c>
      <c r="J98" s="18"/>
      <c r="K98" s="158">
        <f t="shared" si="7"/>
        <v>0.17931388827193162</v>
      </c>
      <c r="L98" s="158">
        <f t="shared" si="8"/>
        <v>-5.903661817557011E-3</v>
      </c>
    </row>
    <row r="99" spans="2:12" ht="14.45" customHeight="1" x14ac:dyDescent="0.2">
      <c r="B99" s="16" t="s">
        <v>166</v>
      </c>
      <c r="C99" s="66">
        <v>4.2498937526561835E-4</v>
      </c>
      <c r="D99" s="67">
        <v>2.0612349394462621E-2</v>
      </c>
      <c r="E99" s="68">
        <v>7059</v>
      </c>
      <c r="F99" s="69">
        <v>0</v>
      </c>
      <c r="H99" s="16" t="s">
        <v>166</v>
      </c>
      <c r="I99" s="73">
        <v>-3.1702789118203729E-4</v>
      </c>
      <c r="J99" s="18"/>
      <c r="K99" s="158">
        <f t="shared" si="7"/>
        <v>-1.537394654205471E-2</v>
      </c>
      <c r="L99" s="158">
        <f t="shared" si="8"/>
        <v>6.5365418971321031E-6</v>
      </c>
    </row>
    <row r="100" spans="2:12" ht="14.45" customHeight="1" x14ac:dyDescent="0.2">
      <c r="B100" s="16" t="s">
        <v>167</v>
      </c>
      <c r="C100" s="66">
        <v>9.9164187561977626E-4</v>
      </c>
      <c r="D100" s="67">
        <v>3.1476957948253143E-2</v>
      </c>
      <c r="E100" s="68">
        <v>7059</v>
      </c>
      <c r="F100" s="69">
        <v>0</v>
      </c>
      <c r="H100" s="16" t="s">
        <v>167</v>
      </c>
      <c r="I100" s="73">
        <v>-6.759784633032808E-3</v>
      </c>
      <c r="J100" s="18"/>
      <c r="K100" s="158">
        <f t="shared" si="7"/>
        <v>-0.214540469845349</v>
      </c>
      <c r="L100" s="158">
        <f t="shared" si="8"/>
        <v>2.1295849247269472E-4</v>
      </c>
    </row>
    <row r="101" spans="2:12" ht="14.45" customHeight="1" x14ac:dyDescent="0.2">
      <c r="B101" s="16" t="s">
        <v>168</v>
      </c>
      <c r="C101" s="66">
        <v>1.289134438305709E-2</v>
      </c>
      <c r="D101" s="67">
        <v>0.11281383143950061</v>
      </c>
      <c r="E101" s="68">
        <v>7059</v>
      </c>
      <c r="F101" s="69">
        <v>0</v>
      </c>
      <c r="H101" s="16" t="s">
        <v>168</v>
      </c>
      <c r="I101" s="73">
        <v>-2.6151311808402897E-2</v>
      </c>
      <c r="J101" s="18"/>
      <c r="K101" s="158">
        <f t="shared" si="7"/>
        <v>-0.228821110961519</v>
      </c>
      <c r="L101" s="158">
        <f t="shared" si="8"/>
        <v>2.9883354043481955E-3</v>
      </c>
    </row>
    <row r="102" spans="2:12" ht="14.45" customHeight="1" x14ac:dyDescent="0.2">
      <c r="B102" s="16" t="s">
        <v>169</v>
      </c>
      <c r="C102" s="66">
        <v>2.833262501770789E-4</v>
      </c>
      <c r="D102" s="67">
        <v>1.683110535907768E-2</v>
      </c>
      <c r="E102" s="68">
        <v>7059</v>
      </c>
      <c r="F102" s="69">
        <v>0</v>
      </c>
      <c r="H102" s="16" t="s">
        <v>169</v>
      </c>
      <c r="I102" s="73">
        <v>-1.6443299479144584E-3</v>
      </c>
      <c r="J102" s="18"/>
      <c r="K102" s="158">
        <f t="shared" si="7"/>
        <v>-9.76682179218646E-2</v>
      </c>
      <c r="L102" s="158">
        <f t="shared" si="8"/>
        <v>2.7679812362722004E-5</v>
      </c>
    </row>
    <row r="103" spans="2:12" ht="14.45" customHeight="1" x14ac:dyDescent="0.2">
      <c r="B103" s="16" t="s">
        <v>170</v>
      </c>
      <c r="C103" s="66">
        <v>1.4166312508853945E-4</v>
      </c>
      <c r="D103" s="67">
        <v>1.1902231937268802E-2</v>
      </c>
      <c r="E103" s="68">
        <v>7059</v>
      </c>
      <c r="F103" s="69">
        <v>0</v>
      </c>
      <c r="H103" s="16" t="s">
        <v>170</v>
      </c>
      <c r="I103" s="73">
        <v>-2.2940227668123464E-3</v>
      </c>
      <c r="J103" s="18"/>
      <c r="K103" s="158">
        <f t="shared" si="7"/>
        <v>-0.19271156876014542</v>
      </c>
      <c r="L103" s="158">
        <f t="shared" si="8"/>
        <v>2.7303991039975266E-5</v>
      </c>
    </row>
    <row r="104" spans="2:12" ht="14.45" customHeight="1" x14ac:dyDescent="0.2">
      <c r="B104" s="16" t="s">
        <v>172</v>
      </c>
      <c r="C104" s="66">
        <v>6.658166879161354E-3</v>
      </c>
      <c r="D104" s="67">
        <v>8.1331253293872349E-2</v>
      </c>
      <c r="E104" s="68">
        <v>7059</v>
      </c>
      <c r="F104" s="69">
        <v>0</v>
      </c>
      <c r="H104" s="16" t="s">
        <v>172</v>
      </c>
      <c r="I104" s="73">
        <v>-5.926526717856621E-3</v>
      </c>
      <c r="J104" s="18"/>
      <c r="K104" s="158">
        <f t="shared" si="7"/>
        <v>-7.2383821415904173E-2</v>
      </c>
      <c r="L104" s="158">
        <f t="shared" si="8"/>
        <v>4.8517393133877578E-4</v>
      </c>
    </row>
    <row r="105" spans="2:12" ht="14.45" customHeight="1" x14ac:dyDescent="0.2">
      <c r="B105" s="16" t="s">
        <v>173</v>
      </c>
      <c r="C105" s="66">
        <v>4.2498937526561835E-4</v>
      </c>
      <c r="D105" s="67">
        <v>2.0612349394462864E-2</v>
      </c>
      <c r="E105" s="68">
        <v>7059</v>
      </c>
      <c r="F105" s="69">
        <v>0</v>
      </c>
      <c r="H105" s="16" t="s">
        <v>173</v>
      </c>
      <c r="I105" s="73">
        <v>-2.66066762726079E-3</v>
      </c>
      <c r="J105" s="18"/>
      <c r="K105" s="158">
        <f t="shared" si="7"/>
        <v>-0.12902638223775342</v>
      </c>
      <c r="L105" s="158">
        <f t="shared" si="8"/>
        <v>5.4858155713330538E-5</v>
      </c>
    </row>
    <row r="106" spans="2:12" ht="14.45" customHeight="1" x14ac:dyDescent="0.2">
      <c r="B106" s="16" t="s">
        <v>174</v>
      </c>
      <c r="C106" s="66">
        <v>5.3831987533644989E-3</v>
      </c>
      <c r="D106" s="67">
        <v>7.3177718791581137E-2</v>
      </c>
      <c r="E106" s="68">
        <v>7059</v>
      </c>
      <c r="F106" s="69">
        <v>0</v>
      </c>
      <c r="H106" s="16" t="s">
        <v>174</v>
      </c>
      <c r="I106" s="73">
        <v>-3.7098363989162201E-3</v>
      </c>
      <c r="J106" s="18"/>
      <c r="K106" s="158">
        <f t="shared" si="7"/>
        <v>-5.0423348434071376E-2</v>
      </c>
      <c r="L106" s="158">
        <f t="shared" si="8"/>
        <v>2.7290802456839651E-4</v>
      </c>
    </row>
    <row r="107" spans="2:12" ht="14.45" customHeight="1" x14ac:dyDescent="0.2">
      <c r="B107" s="16" t="s">
        <v>175</v>
      </c>
      <c r="C107" s="66">
        <v>0.19847003824904377</v>
      </c>
      <c r="D107" s="67">
        <v>0.39887619769083815</v>
      </c>
      <c r="E107" s="68">
        <v>7059</v>
      </c>
      <c r="F107" s="69">
        <v>0</v>
      </c>
      <c r="H107" s="16" t="s">
        <v>175</v>
      </c>
      <c r="I107" s="73">
        <v>6.5573092886818576E-2</v>
      </c>
      <c r="J107" s="18"/>
      <c r="K107" s="158">
        <f t="shared" si="7"/>
        <v>0.13176719728511097</v>
      </c>
      <c r="L107" s="158">
        <f t="shared" si="8"/>
        <v>-3.262740250909163E-2</v>
      </c>
    </row>
    <row r="108" spans="2:12" ht="14.45" customHeight="1" x14ac:dyDescent="0.2">
      <c r="B108" s="16" t="s">
        <v>176</v>
      </c>
      <c r="C108" s="66">
        <v>1.6999575010624734E-3</v>
      </c>
      <c r="D108" s="67">
        <v>4.1198399137895164E-2</v>
      </c>
      <c r="E108" s="68">
        <v>7059</v>
      </c>
      <c r="F108" s="69">
        <v>0</v>
      </c>
      <c r="H108" s="16" t="s">
        <v>176</v>
      </c>
      <c r="I108" s="73">
        <v>7.0780556583215359E-3</v>
      </c>
      <c r="J108" s="18"/>
      <c r="K108" s="158">
        <f t="shared" si="7"/>
        <v>0.17151208329385681</v>
      </c>
      <c r="L108" s="158">
        <f t="shared" si="8"/>
        <v>-2.9205974166684855E-4</v>
      </c>
    </row>
    <row r="109" spans="2:12" ht="14.45" customHeight="1" x14ac:dyDescent="0.2">
      <c r="B109" s="16" t="s">
        <v>177</v>
      </c>
      <c r="C109" s="66">
        <v>1.572460688482788E-2</v>
      </c>
      <c r="D109" s="67">
        <v>0.12441678545382419</v>
      </c>
      <c r="E109" s="68">
        <v>7059</v>
      </c>
      <c r="F109" s="69">
        <v>0</v>
      </c>
      <c r="H109" s="16" t="s">
        <v>177</v>
      </c>
      <c r="I109" s="73">
        <v>3.5717150017193205E-3</v>
      </c>
      <c r="J109" s="18"/>
      <c r="K109" s="158">
        <f t="shared" si="7"/>
        <v>2.8256245124717489E-2</v>
      </c>
      <c r="L109" s="158">
        <f t="shared" si="8"/>
        <v>-4.5141669672476133E-4</v>
      </c>
    </row>
    <row r="110" spans="2:12" ht="14.45" customHeight="1" x14ac:dyDescent="0.2">
      <c r="B110" s="16" t="s">
        <v>178</v>
      </c>
      <c r="C110" s="66">
        <v>0.27709307267318317</v>
      </c>
      <c r="D110" s="67">
        <v>0.44759455164832063</v>
      </c>
      <c r="E110" s="68">
        <v>7059</v>
      </c>
      <c r="F110" s="69">
        <v>0</v>
      </c>
      <c r="H110" s="16" t="s">
        <v>178</v>
      </c>
      <c r="I110" s="73">
        <v>6.1558074440703901E-2</v>
      </c>
      <c r="J110" s="18"/>
      <c r="K110" s="158">
        <f t="shared" si="7"/>
        <v>9.942202889245487E-2</v>
      </c>
      <c r="L110" s="158">
        <f t="shared" si="8"/>
        <v>-3.8108855283880409E-2</v>
      </c>
    </row>
    <row r="111" spans="2:12" ht="14.45" customHeight="1" x14ac:dyDescent="0.2">
      <c r="B111" s="16" t="s">
        <v>179</v>
      </c>
      <c r="C111" s="66">
        <v>1.4166312508853945E-4</v>
      </c>
      <c r="D111" s="67">
        <v>1.1902231937268755E-2</v>
      </c>
      <c r="E111" s="68">
        <v>7059</v>
      </c>
      <c r="F111" s="69">
        <v>0</v>
      </c>
      <c r="H111" s="16" t="s">
        <v>179</v>
      </c>
      <c r="I111" s="73">
        <v>1.6951453745936293E-4</v>
      </c>
      <c r="J111" s="18"/>
      <c r="K111" s="158">
        <f t="shared" si="7"/>
        <v>1.4240230268872752E-2</v>
      </c>
      <c r="L111" s="158">
        <f t="shared" si="8"/>
        <v>-2.0176013415801575E-6</v>
      </c>
    </row>
    <row r="112" spans="2:12" ht="14.45" customHeight="1" x14ac:dyDescent="0.2">
      <c r="B112" s="16" t="s">
        <v>180</v>
      </c>
      <c r="C112" s="66">
        <v>0.3389998583368749</v>
      </c>
      <c r="D112" s="67">
        <v>0.47340331917611017</v>
      </c>
      <c r="E112" s="68">
        <v>7059</v>
      </c>
      <c r="F112" s="69">
        <v>0</v>
      </c>
      <c r="H112" s="16" t="s">
        <v>180</v>
      </c>
      <c r="I112" s="73">
        <v>-7.7996722286646378E-2</v>
      </c>
      <c r="J112" s="18"/>
      <c r="K112" s="158">
        <f t="shared" si="7"/>
        <v>-0.10890469583199829</v>
      </c>
      <c r="L112" s="158">
        <f t="shared" si="8"/>
        <v>5.5852751205737655E-2</v>
      </c>
    </row>
    <row r="113" spans="2:13" ht="14.45" customHeight="1" x14ac:dyDescent="0.2">
      <c r="B113" s="16" t="s">
        <v>181</v>
      </c>
      <c r="C113" s="66">
        <v>4.9582093780988811E-3</v>
      </c>
      <c r="D113" s="67">
        <v>7.0244747488315259E-2</v>
      </c>
      <c r="E113" s="68">
        <v>7059</v>
      </c>
      <c r="F113" s="69">
        <v>0</v>
      </c>
      <c r="H113" s="16" t="s">
        <v>181</v>
      </c>
      <c r="I113" s="73">
        <v>-9.9995816394671706E-3</v>
      </c>
      <c r="J113" s="18"/>
      <c r="K113" s="158">
        <f t="shared" si="7"/>
        <v>-0.14164762456666835</v>
      </c>
      <c r="L113" s="158">
        <f t="shared" si="8"/>
        <v>7.0581817480543736E-4</v>
      </c>
    </row>
    <row r="114" spans="2:13" ht="14.45" customHeight="1" x14ac:dyDescent="0.2">
      <c r="B114" s="16" t="s">
        <v>79</v>
      </c>
      <c r="C114" s="66">
        <v>0.49298767530811732</v>
      </c>
      <c r="D114" s="67">
        <v>0.49998624094524546</v>
      </c>
      <c r="E114" s="68">
        <v>7059</v>
      </c>
      <c r="F114" s="69">
        <v>0</v>
      </c>
      <c r="H114" s="16" t="s">
        <v>79</v>
      </c>
      <c r="I114" s="73">
        <v>5.1877060385446625E-3</v>
      </c>
      <c r="J114" s="18"/>
      <c r="K114" s="158">
        <f t="shared" si="7"/>
        <v>5.260606558788663E-3</v>
      </c>
      <c r="L114" s="158">
        <f t="shared" si="8"/>
        <v>-5.1150910378833609E-3</v>
      </c>
    </row>
    <row r="115" spans="2:13" ht="14.45" customHeight="1" x14ac:dyDescent="0.2">
      <c r="B115" s="16" t="s">
        <v>80</v>
      </c>
      <c r="C115" s="66">
        <v>0.47754639467346649</v>
      </c>
      <c r="D115" s="67">
        <v>0.49953096498147015</v>
      </c>
      <c r="E115" s="68">
        <v>7059</v>
      </c>
      <c r="F115" s="69">
        <v>0</v>
      </c>
      <c r="H115" s="16" t="s">
        <v>80</v>
      </c>
      <c r="I115" s="73">
        <v>-1.6204850784072126E-2</v>
      </c>
      <c r="J115" s="18"/>
      <c r="K115" s="158">
        <f t="shared" si="7"/>
        <v>-1.6948464278347668E-2</v>
      </c>
      <c r="L115" s="158">
        <f t="shared" si="8"/>
        <v>1.5491668406266264E-2</v>
      </c>
    </row>
    <row r="116" spans="2:13" ht="14.45" customHeight="1" x14ac:dyDescent="0.2">
      <c r="B116" s="16" t="s">
        <v>81</v>
      </c>
      <c r="C116" s="92">
        <v>2.4741464796713415</v>
      </c>
      <c r="D116" s="93">
        <v>1.6409860834971357</v>
      </c>
      <c r="E116" s="68">
        <v>7059</v>
      </c>
      <c r="F116" s="69">
        <v>0</v>
      </c>
      <c r="H116" s="16" t="s">
        <v>81</v>
      </c>
      <c r="I116" s="73">
        <v>-5.352583180002346E-2</v>
      </c>
      <c r="J116" s="18"/>
      <c r="K116" s="158"/>
      <c r="L116" s="158"/>
      <c r="M116" s="2" t="str">
        <f>"((memsleep-"&amp;C116&amp;")/"&amp;D116&amp;")*("&amp;I116&amp;")"</f>
        <v>((memsleep-2.47414647967134)/1.64098608349714)*(-0.0535258318000235)</v>
      </c>
    </row>
    <row r="117" spans="2:13" ht="15.75" thickBot="1" x14ac:dyDescent="0.25">
      <c r="B117" s="17" t="s">
        <v>82</v>
      </c>
      <c r="C117" s="94">
        <v>1.4518370264474636</v>
      </c>
      <c r="D117" s="95">
        <v>6.4286804226899097</v>
      </c>
      <c r="E117" s="70">
        <v>7059</v>
      </c>
      <c r="F117" s="71">
        <v>64</v>
      </c>
      <c r="H117" s="17" t="s">
        <v>82</v>
      </c>
      <c r="I117" s="74">
        <v>4.3161039745050481E-5</v>
      </c>
      <c r="J117" s="18"/>
      <c r="K117" s="158"/>
      <c r="L117" s="158"/>
      <c r="M117" s="2" t="str">
        <f>"((landarea-"&amp;C117&amp;")/"&amp;D117&amp;")*("&amp;I117&amp;")"</f>
        <v>((landarea-1.45183702644746)/6.42868042268991)*(4.31610397450505E-05)</v>
      </c>
    </row>
    <row r="118" spans="2:13" ht="27" customHeight="1" thickTop="1" x14ac:dyDescent="0.2">
      <c r="B118" s="131" t="s">
        <v>46</v>
      </c>
      <c r="C118" s="131"/>
      <c r="D118" s="131"/>
      <c r="E118" s="131"/>
      <c r="F118" s="131"/>
      <c r="H118" s="131" t="s">
        <v>7</v>
      </c>
      <c r="I118" s="131"/>
      <c r="J118" s="18"/>
    </row>
    <row r="119" spans="2:13" x14ac:dyDescent="0.2">
      <c r="J119" s="18"/>
    </row>
    <row r="120" spans="2:13" x14ac:dyDescent="0.2">
      <c r="J120" s="18"/>
    </row>
    <row r="121" spans="2:13" x14ac:dyDescent="0.2">
      <c r="J121" s="18"/>
    </row>
    <row r="122" spans="2:13" x14ac:dyDescent="0.2">
      <c r="J122" s="18"/>
    </row>
    <row r="123" spans="2:13" x14ac:dyDescent="0.2">
      <c r="J123" s="18"/>
    </row>
    <row r="124" spans="2:13" x14ac:dyDescent="0.2">
      <c r="J124" s="18"/>
    </row>
    <row r="125" spans="2:13" x14ac:dyDescent="0.2">
      <c r="J125" s="18"/>
    </row>
    <row r="126" spans="2:13" x14ac:dyDescent="0.2">
      <c r="J126" s="18"/>
    </row>
    <row r="127" spans="2:13" x14ac:dyDescent="0.2">
      <c r="J127" s="18"/>
    </row>
    <row r="128" spans="2:13" x14ac:dyDescent="0.2">
      <c r="J128" s="18"/>
    </row>
    <row r="129" spans="10:10" x14ac:dyDescent="0.2">
      <c r="J129" s="18"/>
    </row>
    <row r="130" spans="10:10" x14ac:dyDescent="0.2">
      <c r="J130" s="18"/>
    </row>
    <row r="131" spans="10:10" x14ac:dyDescent="0.2">
      <c r="J131" s="18"/>
    </row>
    <row r="132" spans="10:10" x14ac:dyDescent="0.2">
      <c r="J132" s="18"/>
    </row>
  </sheetData>
  <mergeCells count="7">
    <mergeCell ref="K5:L5"/>
    <mergeCell ref="B5:F5"/>
    <mergeCell ref="B6"/>
    <mergeCell ref="B118:F118"/>
    <mergeCell ref="H4:I4"/>
    <mergeCell ref="H5:H6"/>
    <mergeCell ref="H118:I118"/>
  </mergeCells>
  <pageMargins left="0.25" right="0.2" top="0.25" bottom="0.25" header="0.55000000000000004" footer="0.05"/>
  <pageSetup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7"/>
  <sheetViews>
    <sheetView workbookViewId="0"/>
  </sheetViews>
  <sheetFormatPr defaultColWidth="9.140625" defaultRowHeight="15" x14ac:dyDescent="0.25"/>
  <cols>
    <col min="1" max="1" width="5.42578125" style="2" customWidth="1"/>
    <col min="2" max="2" width="62.42578125" style="2" customWidth="1"/>
    <col min="3" max="3" width="6.42578125" style="2" bestFit="1" customWidth="1"/>
    <col min="4" max="4" width="8.85546875" style="2" bestFit="1" customWidth="1"/>
    <col min="5" max="5" width="7.5703125" style="2" bestFit="1" customWidth="1"/>
    <col min="6" max="6" width="4.28515625" style="2" customWidth="1"/>
    <col min="7" max="7" width="4.85546875" style="2" customWidth="1"/>
    <col min="8" max="8" width="63.42578125" style="2" customWidth="1"/>
    <col min="9" max="9" width="6.7109375" style="2" customWidth="1"/>
    <col min="10" max="10" width="4.85546875" style="2" customWidth="1"/>
    <col min="11" max="11" width="13.710937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205</v>
      </c>
    </row>
    <row r="4" spans="1:12" ht="15.75" thickBot="1" x14ac:dyDescent="0.25">
      <c r="H4" s="135" t="s">
        <v>6</v>
      </c>
      <c r="I4" s="135"/>
      <c r="J4" s="27"/>
    </row>
    <row r="5" spans="1:12" ht="25.5" thickTop="1" thickBot="1" x14ac:dyDescent="0.25">
      <c r="B5" s="135" t="s">
        <v>0</v>
      </c>
      <c r="C5" s="135"/>
      <c r="D5" s="135"/>
      <c r="E5" s="135"/>
      <c r="F5" s="135"/>
      <c r="H5" s="136" t="s">
        <v>45</v>
      </c>
      <c r="I5" s="28" t="s">
        <v>4</v>
      </c>
      <c r="J5" s="27"/>
      <c r="K5" s="123" t="s">
        <v>8</v>
      </c>
      <c r="L5" s="123"/>
    </row>
    <row r="6" spans="1:12" ht="37.5" thickTop="1" thickBot="1" x14ac:dyDescent="0.25">
      <c r="B6" s="138" t="s">
        <v>45</v>
      </c>
      <c r="C6" s="21" t="s">
        <v>1</v>
      </c>
      <c r="D6" s="22" t="s">
        <v>47</v>
      </c>
      <c r="E6" s="22" t="s">
        <v>48</v>
      </c>
      <c r="F6" s="23" t="s">
        <v>2</v>
      </c>
      <c r="H6" s="137"/>
      <c r="I6" s="30" t="s">
        <v>5</v>
      </c>
      <c r="J6" s="27"/>
      <c r="K6" s="1" t="s">
        <v>9</v>
      </c>
      <c r="L6" s="1" t="s">
        <v>10</v>
      </c>
    </row>
    <row r="7" spans="1:12" ht="15.75" thickTop="1" x14ac:dyDescent="0.2">
      <c r="B7" s="24" t="s">
        <v>49</v>
      </c>
      <c r="C7" s="75">
        <v>9.0346984796682919E-2</v>
      </c>
      <c r="D7" s="76">
        <v>0.2866886567722936</v>
      </c>
      <c r="E7" s="77">
        <v>13747</v>
      </c>
      <c r="F7" s="78">
        <v>0</v>
      </c>
      <c r="H7" s="24" t="s">
        <v>49</v>
      </c>
      <c r="I7" s="89">
        <v>3.2731930002899048E-2</v>
      </c>
      <c r="J7" s="27"/>
      <c r="K7" s="158">
        <f>((1-C7)/D7)*I7</f>
        <v>0.10385726158747188</v>
      </c>
      <c r="L7" s="158">
        <f>((0-C7)/D7)*I7</f>
        <v>-1.0315131458747708E-2</v>
      </c>
    </row>
    <row r="8" spans="1:12" x14ac:dyDescent="0.2">
      <c r="B8" s="25" t="s">
        <v>50</v>
      </c>
      <c r="C8" s="79">
        <v>2.1677456899687204E-2</v>
      </c>
      <c r="D8" s="80">
        <v>0.14563340131220268</v>
      </c>
      <c r="E8" s="81">
        <v>13747</v>
      </c>
      <c r="F8" s="82">
        <v>0</v>
      </c>
      <c r="H8" s="25" t="s">
        <v>50</v>
      </c>
      <c r="I8" s="90">
        <v>9.0128292049253753E-3</v>
      </c>
      <c r="J8" s="27"/>
      <c r="K8" s="158">
        <f t="shared" ref="K8:K71" si="0">((1-C8)/D8)*I8</f>
        <v>6.0545547304693387E-2</v>
      </c>
      <c r="L8" s="158">
        <f t="shared" ref="L8:L71" si="1">((0-C8)/D8)*I8</f>
        <v>-1.34155499269824E-3</v>
      </c>
    </row>
    <row r="9" spans="1:12" x14ac:dyDescent="0.2">
      <c r="B9" s="25" t="s">
        <v>51</v>
      </c>
      <c r="C9" s="79">
        <v>3.418927766058049E-3</v>
      </c>
      <c r="D9" s="80">
        <v>5.8373680458531321E-2</v>
      </c>
      <c r="E9" s="81">
        <v>13747</v>
      </c>
      <c r="F9" s="82">
        <v>0</v>
      </c>
      <c r="H9" s="25" t="s">
        <v>51</v>
      </c>
      <c r="I9" s="90">
        <v>-4.4923039084700843E-3</v>
      </c>
      <c r="J9" s="27"/>
      <c r="K9" s="158">
        <f t="shared" si="0"/>
        <v>-7.6694582399755795E-2</v>
      </c>
      <c r="L9" s="158">
        <f t="shared" si="1"/>
        <v>2.6311280093346877E-4</v>
      </c>
    </row>
    <row r="10" spans="1:12" x14ac:dyDescent="0.2">
      <c r="B10" s="25" t="s">
        <v>52</v>
      </c>
      <c r="C10" s="79">
        <v>4.5828180693969593E-3</v>
      </c>
      <c r="D10" s="80">
        <v>6.7543672634138852E-2</v>
      </c>
      <c r="E10" s="81">
        <v>13747</v>
      </c>
      <c r="F10" s="82">
        <v>0</v>
      </c>
      <c r="H10" s="25" t="s">
        <v>52</v>
      </c>
      <c r="I10" s="90">
        <v>4.6638101262625508E-3</v>
      </c>
      <c r="J10" s="27"/>
      <c r="K10" s="158">
        <f t="shared" si="0"/>
        <v>6.8732370507748108E-2</v>
      </c>
      <c r="L10" s="158">
        <f t="shared" si="1"/>
        <v>-3.1643812788571547E-4</v>
      </c>
    </row>
    <row r="11" spans="1:12" x14ac:dyDescent="0.2">
      <c r="B11" s="25" t="s">
        <v>53</v>
      </c>
      <c r="C11" s="79">
        <v>0.24368953226158435</v>
      </c>
      <c r="D11" s="80">
        <v>0.42932313241209458</v>
      </c>
      <c r="E11" s="81">
        <v>13747</v>
      </c>
      <c r="F11" s="82">
        <v>0</v>
      </c>
      <c r="H11" s="25" t="s">
        <v>53</v>
      </c>
      <c r="I11" s="90">
        <v>-2.0014818893132344E-3</v>
      </c>
      <c r="J11" s="27"/>
      <c r="K11" s="158">
        <f t="shared" si="0"/>
        <v>-3.5258796687047934E-3</v>
      </c>
      <c r="L11" s="158">
        <f t="shared" si="1"/>
        <v>1.1360677974570606E-3</v>
      </c>
    </row>
    <row r="12" spans="1:12" x14ac:dyDescent="0.2">
      <c r="B12" s="25" t="s">
        <v>95</v>
      </c>
      <c r="C12" s="79">
        <v>6.183167236487961E-2</v>
      </c>
      <c r="D12" s="80">
        <v>0.24085833322992042</v>
      </c>
      <c r="E12" s="81">
        <v>13747</v>
      </c>
      <c r="F12" s="82">
        <v>0</v>
      </c>
      <c r="H12" s="25" t="s">
        <v>95</v>
      </c>
      <c r="I12" s="90">
        <v>-9.3428471004754106E-3</v>
      </c>
      <c r="J12" s="27"/>
      <c r="K12" s="158">
        <f t="shared" si="0"/>
        <v>-3.6391363844723329E-2</v>
      </c>
      <c r="L12" s="158">
        <f t="shared" si="1"/>
        <v>2.3984383397700881E-3</v>
      </c>
    </row>
    <row r="13" spans="1:12" x14ac:dyDescent="0.2">
      <c r="B13" s="25" t="s">
        <v>96</v>
      </c>
      <c r="C13" s="79">
        <v>5.6230450280061108E-2</v>
      </c>
      <c r="D13" s="80">
        <v>0.23037458062478486</v>
      </c>
      <c r="E13" s="81">
        <v>13747</v>
      </c>
      <c r="F13" s="82">
        <v>0</v>
      </c>
      <c r="H13" s="25" t="s">
        <v>96</v>
      </c>
      <c r="I13" s="90">
        <v>-2.309054277453939E-2</v>
      </c>
      <c r="J13" s="27"/>
      <c r="K13" s="158">
        <f t="shared" si="0"/>
        <v>-9.4594425730542234E-2</v>
      </c>
      <c r="L13" s="158">
        <f t="shared" si="1"/>
        <v>5.6360020879997813E-3</v>
      </c>
    </row>
    <row r="14" spans="1:12" x14ac:dyDescent="0.2">
      <c r="B14" s="25" t="s">
        <v>54</v>
      </c>
      <c r="C14" s="79">
        <v>3.7826434858514585E-3</v>
      </c>
      <c r="D14" s="80">
        <v>6.1388999296247367E-2</v>
      </c>
      <c r="E14" s="81">
        <v>13747</v>
      </c>
      <c r="F14" s="82">
        <v>0</v>
      </c>
      <c r="H14" s="25" t="s">
        <v>54</v>
      </c>
      <c r="I14" s="90">
        <v>-2.2698926146895977E-3</v>
      </c>
      <c r="J14" s="27"/>
      <c r="K14" s="158">
        <f t="shared" si="0"/>
        <v>-3.6835694442005525E-2</v>
      </c>
      <c r="L14" s="158">
        <f t="shared" si="1"/>
        <v>1.3986536042236489E-4</v>
      </c>
    </row>
    <row r="15" spans="1:12" x14ac:dyDescent="0.2">
      <c r="B15" s="25" t="s">
        <v>55</v>
      </c>
      <c r="C15" s="79">
        <v>1.1566159889430421E-2</v>
      </c>
      <c r="D15" s="80">
        <v>0.10692621532105996</v>
      </c>
      <c r="E15" s="81">
        <v>13747</v>
      </c>
      <c r="F15" s="82">
        <v>0</v>
      </c>
      <c r="H15" s="25" t="s">
        <v>55</v>
      </c>
      <c r="I15" s="90">
        <v>-1.7135621421029708E-2</v>
      </c>
      <c r="J15" s="27"/>
      <c r="K15" s="158">
        <f t="shared" si="0"/>
        <v>-0.15840295135306606</v>
      </c>
      <c r="L15" s="158">
        <f t="shared" si="1"/>
        <v>1.853552345094017E-3</v>
      </c>
    </row>
    <row r="16" spans="1:12" x14ac:dyDescent="0.2">
      <c r="B16" s="25" t="s">
        <v>56</v>
      </c>
      <c r="C16" s="79">
        <v>9.2965737979195467E-2</v>
      </c>
      <c r="D16" s="80">
        <v>0.2903949791499516</v>
      </c>
      <c r="E16" s="81">
        <v>13747</v>
      </c>
      <c r="F16" s="82">
        <v>0</v>
      </c>
      <c r="H16" s="25" t="s">
        <v>56</v>
      </c>
      <c r="I16" s="90">
        <v>1.3042664751161429E-2</v>
      </c>
      <c r="J16" s="27"/>
      <c r="K16" s="158">
        <f t="shared" si="0"/>
        <v>4.0738114109217162E-2</v>
      </c>
      <c r="L16" s="158">
        <f t="shared" si="1"/>
        <v>-4.1754198276990565E-3</v>
      </c>
    </row>
    <row r="17" spans="2:12" x14ac:dyDescent="0.2">
      <c r="B17" s="25" t="s">
        <v>90</v>
      </c>
      <c r="C17" s="79">
        <v>1.9713392012802793E-2</v>
      </c>
      <c r="D17" s="80">
        <v>0.13901863197157951</v>
      </c>
      <c r="E17" s="81">
        <v>13747</v>
      </c>
      <c r="F17" s="82">
        <v>0</v>
      </c>
      <c r="H17" s="25" t="s">
        <v>90</v>
      </c>
      <c r="I17" s="90">
        <v>-1.0740222289482175E-2</v>
      </c>
      <c r="J17" s="27"/>
      <c r="K17" s="158">
        <f t="shared" si="0"/>
        <v>-7.5734424428355623E-2</v>
      </c>
      <c r="L17" s="158">
        <f t="shared" si="1"/>
        <v>1.5230060121760442E-3</v>
      </c>
    </row>
    <row r="18" spans="2:12" x14ac:dyDescent="0.2">
      <c r="B18" s="25" t="s">
        <v>91</v>
      </c>
      <c r="C18" s="79">
        <v>2.2914090346984797E-2</v>
      </c>
      <c r="D18" s="80">
        <v>0.14963510142282707</v>
      </c>
      <c r="E18" s="81">
        <v>13747</v>
      </c>
      <c r="F18" s="82">
        <v>0</v>
      </c>
      <c r="H18" s="25" t="s">
        <v>91</v>
      </c>
      <c r="I18" s="90">
        <v>-7.4371310405444901E-3</v>
      </c>
      <c r="J18" s="27"/>
      <c r="K18" s="158">
        <f t="shared" si="0"/>
        <v>-4.8562909897894718E-2</v>
      </c>
      <c r="L18" s="158">
        <f t="shared" si="1"/>
        <v>1.1388711001963099E-3</v>
      </c>
    </row>
    <row r="19" spans="2:12" ht="24" x14ac:dyDescent="0.2">
      <c r="B19" s="25" t="s">
        <v>57</v>
      </c>
      <c r="C19" s="79">
        <v>0.10671419218738633</v>
      </c>
      <c r="D19" s="80">
        <v>0.30876076209659892</v>
      </c>
      <c r="E19" s="81">
        <v>13747</v>
      </c>
      <c r="F19" s="82">
        <v>0</v>
      </c>
      <c r="H19" s="25" t="s">
        <v>57</v>
      </c>
      <c r="I19" s="90">
        <v>-5.9415558938157351E-2</v>
      </c>
      <c r="J19" s="27"/>
      <c r="K19" s="158">
        <f t="shared" si="0"/>
        <v>-0.17189708693005745</v>
      </c>
      <c r="L19" s="158">
        <f t="shared" si="1"/>
        <v>2.053526274644904E-2</v>
      </c>
    </row>
    <row r="20" spans="2:12" x14ac:dyDescent="0.2">
      <c r="B20" s="25" t="s">
        <v>58</v>
      </c>
      <c r="C20" s="79">
        <v>0.25576489415872555</v>
      </c>
      <c r="D20" s="80">
        <v>0.43630615476088408</v>
      </c>
      <c r="E20" s="81">
        <v>13747</v>
      </c>
      <c r="F20" s="82">
        <v>0</v>
      </c>
      <c r="H20" s="25" t="s">
        <v>58</v>
      </c>
      <c r="I20" s="90">
        <v>3.7496400907375695E-2</v>
      </c>
      <c r="J20" s="27"/>
      <c r="K20" s="158">
        <f t="shared" ref="K20:K65" si="2">((1-C20)/D20)*I20</f>
        <v>6.395999138096381E-2</v>
      </c>
      <c r="L20" s="158">
        <f t="shared" ref="L20:L65" si="3">((0-C20)/D20)*I20</f>
        <v>-2.1980581536063803E-2</v>
      </c>
    </row>
    <row r="21" spans="2:12" x14ac:dyDescent="0.2">
      <c r="B21" s="25" t="s">
        <v>59</v>
      </c>
      <c r="C21" s="79">
        <v>4.801047501273005E-3</v>
      </c>
      <c r="D21" s="80">
        <v>6.9125574399091214E-2</v>
      </c>
      <c r="E21" s="81">
        <v>13747</v>
      </c>
      <c r="F21" s="82">
        <v>0</v>
      </c>
      <c r="H21" s="25" t="s">
        <v>59</v>
      </c>
      <c r="I21" s="90">
        <v>6.5842121073522632E-3</v>
      </c>
      <c r="J21" s="27"/>
      <c r="K21" s="158">
        <f t="shared" si="2"/>
        <v>9.4792716722113118E-2</v>
      </c>
      <c r="L21" s="158">
        <f t="shared" si="3"/>
        <v>-4.5729985407934115E-4</v>
      </c>
    </row>
    <row r="22" spans="2:12" x14ac:dyDescent="0.2">
      <c r="B22" s="25" t="s">
        <v>60</v>
      </c>
      <c r="C22" s="79">
        <v>2.8951771295555397E-2</v>
      </c>
      <c r="D22" s="80">
        <v>0.16767710473519143</v>
      </c>
      <c r="E22" s="81">
        <v>13747</v>
      </c>
      <c r="F22" s="82">
        <v>0</v>
      </c>
      <c r="H22" s="25" t="s">
        <v>60</v>
      </c>
      <c r="I22" s="90">
        <v>1.0846933395219036E-2</v>
      </c>
      <c r="J22" s="27"/>
      <c r="K22" s="158">
        <f t="shared" si="2"/>
        <v>6.2816539425205903E-2</v>
      </c>
      <c r="L22" s="158">
        <f t="shared" si="3"/>
        <v>-1.8728730759781222E-3</v>
      </c>
    </row>
    <row r="23" spans="2:12" x14ac:dyDescent="0.2">
      <c r="B23" s="25" t="s">
        <v>61</v>
      </c>
      <c r="C23" s="79">
        <v>0.60034916709100172</v>
      </c>
      <c r="D23" s="80">
        <v>0.48984436222092065</v>
      </c>
      <c r="E23" s="81">
        <v>13747</v>
      </c>
      <c r="F23" s="82">
        <v>0</v>
      </c>
      <c r="H23" s="25" t="s">
        <v>61</v>
      </c>
      <c r="I23" s="90">
        <v>8.6516251889162149E-2</v>
      </c>
      <c r="J23" s="27"/>
      <c r="K23" s="158">
        <f t="shared" si="2"/>
        <v>7.0586281673023277E-2</v>
      </c>
      <c r="L23" s="158">
        <f t="shared" si="3"/>
        <v>-0.10603359713277416</v>
      </c>
    </row>
    <row r="24" spans="2:12" x14ac:dyDescent="0.2">
      <c r="B24" s="25" t="s">
        <v>62</v>
      </c>
      <c r="C24" s="79">
        <v>3.8844838873936131E-2</v>
      </c>
      <c r="D24" s="80">
        <v>0.19323207160402267</v>
      </c>
      <c r="E24" s="81">
        <v>13747</v>
      </c>
      <c r="F24" s="82">
        <v>0</v>
      </c>
      <c r="H24" s="25" t="s">
        <v>62</v>
      </c>
      <c r="I24" s="90">
        <v>-6.5870629023993821E-3</v>
      </c>
      <c r="J24" s="27"/>
      <c r="K24" s="158">
        <f t="shared" si="2"/>
        <v>-3.2764693007469647E-2</v>
      </c>
      <c r="L24" s="158">
        <f t="shared" si="3"/>
        <v>1.324176649208264E-3</v>
      </c>
    </row>
    <row r="25" spans="2:12" x14ac:dyDescent="0.2">
      <c r="B25" s="25" t="s">
        <v>63</v>
      </c>
      <c r="C25" s="79">
        <v>1.7458354550083652E-3</v>
      </c>
      <c r="D25" s="80">
        <v>4.1748225095663789E-2</v>
      </c>
      <c r="E25" s="81">
        <v>13747</v>
      </c>
      <c r="F25" s="82">
        <v>0</v>
      </c>
      <c r="H25" s="25" t="s">
        <v>63</v>
      </c>
      <c r="I25" s="90">
        <v>2.3088111276320308E-3</v>
      </c>
      <c r="J25" s="27"/>
      <c r="K25" s="158">
        <f t="shared" si="2"/>
        <v>5.5206666104372436E-2</v>
      </c>
      <c r="L25" s="158">
        <f t="shared" si="3"/>
        <v>-9.6550316002691708E-5</v>
      </c>
    </row>
    <row r="26" spans="2:12" x14ac:dyDescent="0.2">
      <c r="B26" s="25" t="s">
        <v>64</v>
      </c>
      <c r="C26" s="79">
        <v>2.1822943187604568E-4</v>
      </c>
      <c r="D26" s="80">
        <v>1.4771515838815882E-2</v>
      </c>
      <c r="E26" s="81">
        <v>13747</v>
      </c>
      <c r="F26" s="82">
        <v>0</v>
      </c>
      <c r="H26" s="25" t="s">
        <v>64</v>
      </c>
      <c r="I26" s="90">
        <v>-3.2892565199039436E-3</v>
      </c>
      <c r="J26" s="27"/>
      <c r="K26" s="158">
        <f t="shared" si="2"/>
        <v>-0.22262703050968177</v>
      </c>
      <c r="L26" s="158">
        <f t="shared" si="3"/>
        <v>4.859437511125183E-5</v>
      </c>
    </row>
    <row r="27" spans="2:12" x14ac:dyDescent="0.2">
      <c r="B27" s="25" t="s">
        <v>65</v>
      </c>
      <c r="C27" s="79">
        <v>1.2366334472975922E-3</v>
      </c>
      <c r="D27" s="80">
        <v>3.5145327383768361E-2</v>
      </c>
      <c r="E27" s="81">
        <v>13747</v>
      </c>
      <c r="F27" s="82">
        <v>0</v>
      </c>
      <c r="H27" s="25" t="s">
        <v>65</v>
      </c>
      <c r="I27" s="90">
        <v>-4.8283764291717265E-3</v>
      </c>
      <c r="J27" s="27"/>
      <c r="K27" s="158">
        <f t="shared" si="2"/>
        <v>-0.13721327574289338</v>
      </c>
      <c r="L27" s="158">
        <f t="shared" si="3"/>
        <v>1.6989262109462397E-4</v>
      </c>
    </row>
    <row r="28" spans="2:12" x14ac:dyDescent="0.2">
      <c r="B28" s="25" t="s">
        <v>66</v>
      </c>
      <c r="C28" s="79">
        <v>2.6187531825125482E-3</v>
      </c>
      <c r="D28" s="80">
        <v>5.1108564111901525E-2</v>
      </c>
      <c r="E28" s="81">
        <v>13747</v>
      </c>
      <c r="F28" s="82">
        <v>0</v>
      </c>
      <c r="H28" s="25" t="s">
        <v>66</v>
      </c>
      <c r="I28" s="90">
        <v>-1.0355359029709073E-2</v>
      </c>
      <c r="J28" s="27"/>
      <c r="K28" s="158">
        <f t="shared" si="2"/>
        <v>-0.20208434887116794</v>
      </c>
      <c r="L28" s="158">
        <f t="shared" si="3"/>
        <v>5.3059853835329637E-4</v>
      </c>
    </row>
    <row r="29" spans="2:12" x14ac:dyDescent="0.2">
      <c r="B29" s="25" t="s">
        <v>67</v>
      </c>
      <c r="C29" s="79">
        <v>5.0920200771077326E-4</v>
      </c>
      <c r="D29" s="80">
        <v>2.2560579465364262E-2</v>
      </c>
      <c r="E29" s="81">
        <v>13747</v>
      </c>
      <c r="F29" s="82">
        <v>0</v>
      </c>
      <c r="H29" s="25" t="s">
        <v>67</v>
      </c>
      <c r="I29" s="90">
        <v>1.8920224172751157E-4</v>
      </c>
      <c r="J29" s="27"/>
      <c r="K29" s="158">
        <f t="shared" si="2"/>
        <v>8.382138404577865E-3</v>
      </c>
      <c r="L29" s="158">
        <f t="shared" si="3"/>
        <v>-4.2703761886495678E-6</v>
      </c>
    </row>
    <row r="30" spans="2:12" x14ac:dyDescent="0.2">
      <c r="B30" s="25" t="s">
        <v>92</v>
      </c>
      <c r="C30" s="79">
        <v>6.5468829562813705E-4</v>
      </c>
      <c r="D30" s="80">
        <v>2.5579430705785361E-2</v>
      </c>
      <c r="E30" s="81">
        <v>13747</v>
      </c>
      <c r="F30" s="82">
        <v>0</v>
      </c>
      <c r="H30" s="25" t="s">
        <v>92</v>
      </c>
      <c r="I30" s="90">
        <v>-3.9211770934117641E-3</v>
      </c>
      <c r="J30" s="27"/>
      <c r="K30" s="158">
        <f t="shared" si="2"/>
        <v>-0.15319379034410416</v>
      </c>
      <c r="L30" s="158">
        <f t="shared" si="3"/>
        <v>1.0035988594387373E-4</v>
      </c>
    </row>
    <row r="31" spans="2:12" x14ac:dyDescent="0.2">
      <c r="B31" s="25" t="s">
        <v>93</v>
      </c>
      <c r="C31" s="79">
        <v>3.4916709100167305E-3</v>
      </c>
      <c r="D31" s="80">
        <v>5.8989255555044119E-2</v>
      </c>
      <c r="E31" s="81">
        <v>13747</v>
      </c>
      <c r="F31" s="82">
        <v>0</v>
      </c>
      <c r="H31" s="25" t="s">
        <v>93</v>
      </c>
      <c r="I31" s="90">
        <v>-8.6675257695507902E-4</v>
      </c>
      <c r="J31" s="27"/>
      <c r="K31" s="158">
        <f t="shared" si="2"/>
        <v>-1.4642092938263679E-2</v>
      </c>
      <c r="L31" s="158">
        <f t="shared" si="3"/>
        <v>5.1304508433948204E-5</v>
      </c>
    </row>
    <row r="32" spans="2:12" x14ac:dyDescent="0.2">
      <c r="B32" s="25" t="s">
        <v>68</v>
      </c>
      <c r="C32" s="79">
        <v>0.19226012948279625</v>
      </c>
      <c r="D32" s="80">
        <v>0.39409068708569861</v>
      </c>
      <c r="E32" s="81">
        <v>13747</v>
      </c>
      <c r="F32" s="82">
        <v>0</v>
      </c>
      <c r="H32" s="25" t="s">
        <v>68</v>
      </c>
      <c r="I32" s="90">
        <v>-9.5779155778077205E-2</v>
      </c>
      <c r="J32" s="27"/>
      <c r="K32" s="158">
        <f t="shared" si="2"/>
        <v>-0.19631177650642509</v>
      </c>
      <c r="L32" s="158">
        <f t="shared" si="3"/>
        <v>4.6726587293451145E-2</v>
      </c>
    </row>
    <row r="33" spans="2:12" x14ac:dyDescent="0.2">
      <c r="B33" s="25" t="s">
        <v>69</v>
      </c>
      <c r="C33" s="79">
        <v>1.6003491670910017E-3</v>
      </c>
      <c r="D33" s="80">
        <v>3.997379499392098E-2</v>
      </c>
      <c r="E33" s="81">
        <v>13747</v>
      </c>
      <c r="F33" s="82">
        <v>0</v>
      </c>
      <c r="H33" s="25" t="s">
        <v>69</v>
      </c>
      <c r="I33" s="90">
        <v>-5.5171478061091621E-3</v>
      </c>
      <c r="J33" s="27"/>
      <c r="K33" s="158">
        <f t="shared" si="2"/>
        <v>-0.13779823617073675</v>
      </c>
      <c r="L33" s="158">
        <f t="shared" si="3"/>
        <v>2.2087877564708257E-4</v>
      </c>
    </row>
    <row r="34" spans="2:12" x14ac:dyDescent="0.2">
      <c r="B34" s="25" t="s">
        <v>70</v>
      </c>
      <c r="C34" s="79">
        <v>5.0920200771077326E-3</v>
      </c>
      <c r="D34" s="80">
        <v>7.1179069668465239E-2</v>
      </c>
      <c r="E34" s="81">
        <v>13747</v>
      </c>
      <c r="F34" s="82">
        <v>0</v>
      </c>
      <c r="H34" s="25" t="s">
        <v>70</v>
      </c>
      <c r="I34" s="90">
        <v>-1.932507042286325E-3</v>
      </c>
      <c r="J34" s="27"/>
      <c r="K34" s="158">
        <f t="shared" si="2"/>
        <v>-2.701168597149645E-2</v>
      </c>
      <c r="L34" s="158">
        <f t="shared" si="3"/>
        <v>1.3824800892043223E-4</v>
      </c>
    </row>
    <row r="35" spans="2:12" x14ac:dyDescent="0.2">
      <c r="B35" s="25" t="s">
        <v>71</v>
      </c>
      <c r="C35" s="79">
        <v>0.1036589801411217</v>
      </c>
      <c r="D35" s="80">
        <v>0.30482873111069558</v>
      </c>
      <c r="E35" s="81">
        <v>13747</v>
      </c>
      <c r="F35" s="82">
        <v>0</v>
      </c>
      <c r="H35" s="25" t="s">
        <v>71</v>
      </c>
      <c r="I35" s="90">
        <v>-8.3177844958988566E-3</v>
      </c>
      <c r="J35" s="27"/>
      <c r="K35" s="158">
        <f t="shared" si="2"/>
        <v>-2.4458230727972059E-2</v>
      </c>
      <c r="L35" s="158">
        <f t="shared" si="3"/>
        <v>2.828516376185699E-3</v>
      </c>
    </row>
    <row r="36" spans="2:12" x14ac:dyDescent="0.2">
      <c r="B36" s="25" t="s">
        <v>72</v>
      </c>
      <c r="C36" s="79">
        <v>8.8746635629591911E-3</v>
      </c>
      <c r="D36" s="80">
        <v>9.3789891768013375E-2</v>
      </c>
      <c r="E36" s="81">
        <v>13747</v>
      </c>
      <c r="F36" s="82">
        <v>0</v>
      </c>
      <c r="H36" s="25" t="s">
        <v>72</v>
      </c>
      <c r="I36" s="90">
        <v>-9.781294767456308E-3</v>
      </c>
      <c r="J36" s="27"/>
      <c r="K36" s="158">
        <f t="shared" si="2"/>
        <v>-0.10336390078329595</v>
      </c>
      <c r="L36" s="158">
        <f t="shared" si="3"/>
        <v>9.2553364371098022E-4</v>
      </c>
    </row>
    <row r="37" spans="2:12" x14ac:dyDescent="0.2">
      <c r="B37" s="25" t="s">
        <v>73</v>
      </c>
      <c r="C37" s="79">
        <v>7.7835164035789627E-3</v>
      </c>
      <c r="D37" s="80">
        <v>8.7883417703744693E-2</v>
      </c>
      <c r="E37" s="81">
        <v>13747</v>
      </c>
      <c r="F37" s="82">
        <v>0</v>
      </c>
      <c r="H37" s="25" t="s">
        <v>73</v>
      </c>
      <c r="I37" s="90">
        <v>-3.4762599000580383E-3</v>
      </c>
      <c r="J37" s="27"/>
      <c r="K37" s="158">
        <f t="shared" si="2"/>
        <v>-3.924747653453927E-2</v>
      </c>
      <c r="L37" s="158">
        <f t="shared" si="3"/>
        <v>3.0787976460379044E-4</v>
      </c>
    </row>
    <row r="38" spans="2:12" x14ac:dyDescent="0.2">
      <c r="B38" s="25" t="s">
        <v>75</v>
      </c>
      <c r="C38" s="79">
        <v>2.1822943187604568E-4</v>
      </c>
      <c r="D38" s="80">
        <v>1.4771515838815738E-2</v>
      </c>
      <c r="E38" s="81">
        <v>13747</v>
      </c>
      <c r="F38" s="82">
        <v>0</v>
      </c>
      <c r="H38" s="25" t="s">
        <v>75</v>
      </c>
      <c r="I38" s="90">
        <v>-3.6377055409454301E-3</v>
      </c>
      <c r="J38" s="27"/>
      <c r="K38" s="158">
        <f t="shared" si="2"/>
        <v>-0.24621113541881942</v>
      </c>
      <c r="L38" s="158">
        <f t="shared" si="3"/>
        <v>5.3742244343455918E-5</v>
      </c>
    </row>
    <row r="39" spans="2:12" x14ac:dyDescent="0.2">
      <c r="B39" s="25" t="s">
        <v>76</v>
      </c>
      <c r="C39" s="79">
        <v>5.8194515166945504E-4</v>
      </c>
      <c r="D39" s="80">
        <v>2.4117396262294009E-2</v>
      </c>
      <c r="E39" s="81">
        <v>13747</v>
      </c>
      <c r="F39" s="82">
        <v>0</v>
      </c>
      <c r="H39" s="25" t="s">
        <v>76</v>
      </c>
      <c r="I39" s="90">
        <v>-5.1975971875177635E-3</v>
      </c>
      <c r="J39" s="27"/>
      <c r="K39" s="158">
        <f t="shared" si="2"/>
        <v>-0.21538695199678479</v>
      </c>
      <c r="L39" s="158">
        <f t="shared" si="3"/>
        <v>1.2541637790044967E-4</v>
      </c>
    </row>
    <row r="40" spans="2:12" x14ac:dyDescent="0.2">
      <c r="B40" s="25" t="s">
        <v>77</v>
      </c>
      <c r="C40" s="79">
        <v>1.4548628791736379E-4</v>
      </c>
      <c r="D40" s="80">
        <v>1.2061330938892209E-2</v>
      </c>
      <c r="E40" s="81">
        <v>13747</v>
      </c>
      <c r="F40" s="82">
        <v>0</v>
      </c>
      <c r="H40" s="25" t="s">
        <v>77</v>
      </c>
      <c r="I40" s="90">
        <v>-2.8363471195387694E-3</v>
      </c>
      <c r="J40" s="27"/>
      <c r="K40" s="158">
        <f t="shared" si="2"/>
        <v>-0.23512616346348036</v>
      </c>
      <c r="L40" s="158">
        <f t="shared" si="3"/>
        <v>3.4212610180208129E-5</v>
      </c>
    </row>
    <row r="41" spans="2:12" x14ac:dyDescent="0.2">
      <c r="B41" s="25" t="s">
        <v>94</v>
      </c>
      <c r="C41" s="79">
        <v>5.0920200771077326E-4</v>
      </c>
      <c r="D41" s="80">
        <v>2.2560579465365171E-2</v>
      </c>
      <c r="E41" s="81">
        <v>13747</v>
      </c>
      <c r="F41" s="82">
        <v>0</v>
      </c>
      <c r="H41" s="25" t="s">
        <v>94</v>
      </c>
      <c r="I41" s="90">
        <v>1.3060798849571487E-3</v>
      </c>
      <c r="J41" s="27"/>
      <c r="K41" s="158">
        <f t="shared" si="2"/>
        <v>5.7862646146193214E-2</v>
      </c>
      <c r="L41" s="158">
        <f t="shared" si="3"/>
        <v>-2.9478786246241085E-5</v>
      </c>
    </row>
    <row r="42" spans="2:12" x14ac:dyDescent="0.2">
      <c r="B42" s="25" t="s">
        <v>78</v>
      </c>
      <c r="C42" s="79">
        <v>6.5468829562813705E-4</v>
      </c>
      <c r="D42" s="80">
        <v>2.5579430705782714E-2</v>
      </c>
      <c r="E42" s="81">
        <v>13747</v>
      </c>
      <c r="F42" s="82">
        <v>0</v>
      </c>
      <c r="H42" s="25" t="s">
        <v>78</v>
      </c>
      <c r="I42" s="90">
        <v>-3.1726313114164005E-3</v>
      </c>
      <c r="J42" s="27"/>
      <c r="K42" s="158">
        <f t="shared" si="2"/>
        <v>-0.12394936632087396</v>
      </c>
      <c r="L42" s="158">
        <f t="shared" si="3"/>
        <v>8.1201360961411081E-5</v>
      </c>
    </row>
    <row r="43" spans="2:12" x14ac:dyDescent="0.2">
      <c r="B43" s="25" t="s">
        <v>97</v>
      </c>
      <c r="C43" s="79">
        <v>2.1822943187604568E-2</v>
      </c>
      <c r="D43" s="80">
        <v>0.14611042152236289</v>
      </c>
      <c r="E43" s="81">
        <v>13747</v>
      </c>
      <c r="F43" s="82">
        <v>0</v>
      </c>
      <c r="H43" s="25" t="s">
        <v>97</v>
      </c>
      <c r="I43" s="90">
        <v>1.7683562551419781E-2</v>
      </c>
      <c r="J43" s="27"/>
      <c r="K43" s="158">
        <f t="shared" si="2"/>
        <v>0.11838755230651501</v>
      </c>
      <c r="L43" s="158">
        <f t="shared" si="3"/>
        <v>-2.6412036656469481E-3</v>
      </c>
    </row>
    <row r="44" spans="2:12" x14ac:dyDescent="0.2">
      <c r="B44" s="25" t="s">
        <v>98</v>
      </c>
      <c r="C44" s="79">
        <v>5.9649378046119153E-3</v>
      </c>
      <c r="D44" s="80">
        <v>7.7005121083407457E-2</v>
      </c>
      <c r="E44" s="81">
        <v>13747</v>
      </c>
      <c r="F44" s="82">
        <v>0</v>
      </c>
      <c r="H44" s="25" t="s">
        <v>98</v>
      </c>
      <c r="I44" s="90">
        <v>-1.7936329259319779E-3</v>
      </c>
      <c r="J44" s="27"/>
      <c r="K44" s="158">
        <f t="shared" si="2"/>
        <v>-2.3153447355187189E-2</v>
      </c>
      <c r="L44" s="158">
        <f t="shared" si="3"/>
        <v>1.3893762774426266E-4</v>
      </c>
    </row>
    <row r="45" spans="2:12" ht="24" x14ac:dyDescent="0.2">
      <c r="B45" s="25" t="s">
        <v>99</v>
      </c>
      <c r="C45" s="79">
        <v>0.28588055575761984</v>
      </c>
      <c r="D45" s="80">
        <v>0.45184921754812196</v>
      </c>
      <c r="E45" s="81">
        <v>13747</v>
      </c>
      <c r="F45" s="82">
        <v>0</v>
      </c>
      <c r="H45" s="25" t="s">
        <v>99</v>
      </c>
      <c r="I45" s="90">
        <v>0.10728810894009221</v>
      </c>
      <c r="J45" s="27"/>
      <c r="K45" s="158">
        <f t="shared" si="2"/>
        <v>0.1695621498380816</v>
      </c>
      <c r="L45" s="158">
        <f t="shared" si="3"/>
        <v>-6.7880131288953927E-2</v>
      </c>
    </row>
    <row r="46" spans="2:12" x14ac:dyDescent="0.2">
      <c r="B46" s="25" t="s">
        <v>100</v>
      </c>
      <c r="C46" s="79">
        <v>2.4732668945951844E-3</v>
      </c>
      <c r="D46" s="80">
        <v>4.9672218862817905E-2</v>
      </c>
      <c r="E46" s="81">
        <v>13747</v>
      </c>
      <c r="F46" s="82">
        <v>0</v>
      </c>
      <c r="H46" s="25" t="s">
        <v>100</v>
      </c>
      <c r="I46" s="90">
        <v>6.9366617087953716E-3</v>
      </c>
      <c r="J46" s="27"/>
      <c r="K46" s="158">
        <f t="shared" si="2"/>
        <v>0.13930332993865091</v>
      </c>
      <c r="L46" s="158">
        <f t="shared" si="3"/>
        <v>-3.4538855231635169E-4</v>
      </c>
    </row>
    <row r="47" spans="2:12" x14ac:dyDescent="0.2">
      <c r="B47" s="25" t="s">
        <v>101</v>
      </c>
      <c r="C47" s="79">
        <v>4.8737906452316869E-3</v>
      </c>
      <c r="D47" s="80">
        <v>6.9644738800359665E-2</v>
      </c>
      <c r="E47" s="81">
        <v>13747</v>
      </c>
      <c r="F47" s="82">
        <v>0</v>
      </c>
      <c r="H47" s="25" t="s">
        <v>101</v>
      </c>
      <c r="I47" s="90">
        <v>9.4525541920140541E-3</v>
      </c>
      <c r="J47" s="27"/>
      <c r="K47" s="158">
        <f t="shared" si="2"/>
        <v>0.13506381937598555</v>
      </c>
      <c r="L47" s="158">
        <f t="shared" si="3"/>
        <v>-6.6149677618355495E-4</v>
      </c>
    </row>
    <row r="48" spans="2:12" x14ac:dyDescent="0.2">
      <c r="B48" s="25" t="s">
        <v>102</v>
      </c>
      <c r="C48" s="79">
        <v>1.4548628791736379E-4</v>
      </c>
      <c r="D48" s="80">
        <v>1.2061330938892133E-2</v>
      </c>
      <c r="E48" s="81">
        <v>13747</v>
      </c>
      <c r="F48" s="82">
        <v>0</v>
      </c>
      <c r="H48" s="25" t="s">
        <v>102</v>
      </c>
      <c r="I48" s="90">
        <v>2.0814842536207349E-3</v>
      </c>
      <c r="J48" s="27"/>
      <c r="K48" s="158">
        <f t="shared" si="2"/>
        <v>0.17254989824485154</v>
      </c>
      <c r="L48" s="158">
        <f t="shared" si="3"/>
        <v>-2.5107296943594258E-5</v>
      </c>
    </row>
    <row r="49" spans="2:12" x14ac:dyDescent="0.2">
      <c r="B49" s="25" t="s">
        <v>103</v>
      </c>
      <c r="C49" s="79">
        <v>2.1822943187604568E-3</v>
      </c>
      <c r="D49" s="80">
        <v>4.6665729634362434E-2</v>
      </c>
      <c r="E49" s="81">
        <v>13747</v>
      </c>
      <c r="F49" s="82">
        <v>0</v>
      </c>
      <c r="H49" s="25" t="s">
        <v>103</v>
      </c>
      <c r="I49" s="90">
        <v>1.4875906714501208E-3</v>
      </c>
      <c r="J49" s="27"/>
      <c r="K49" s="158">
        <f t="shared" si="2"/>
        <v>3.1808016769680446E-2</v>
      </c>
      <c r="L49" s="158">
        <f t="shared" si="3"/>
        <v>-6.9566268359729774E-5</v>
      </c>
    </row>
    <row r="50" spans="2:12" x14ac:dyDescent="0.2">
      <c r="B50" s="25" t="s">
        <v>104</v>
      </c>
      <c r="C50" s="79">
        <v>0.67214665017822062</v>
      </c>
      <c r="D50" s="80">
        <v>0.46944814631661796</v>
      </c>
      <c r="E50" s="81">
        <v>13747</v>
      </c>
      <c r="F50" s="82">
        <v>0</v>
      </c>
      <c r="H50" s="25" t="s">
        <v>104</v>
      </c>
      <c r="I50" s="90">
        <v>-0.11054568652229319</v>
      </c>
      <c r="J50" s="27"/>
      <c r="K50" s="158">
        <f t="shared" si="2"/>
        <v>-7.7202932675419084E-2</v>
      </c>
      <c r="L50" s="158">
        <f t="shared" si="3"/>
        <v>0.15827714619943914</v>
      </c>
    </row>
    <row r="51" spans="2:12" x14ac:dyDescent="0.2">
      <c r="B51" s="25" t="s">
        <v>105</v>
      </c>
      <c r="C51" s="79">
        <v>1.7458354550083657E-3</v>
      </c>
      <c r="D51" s="80">
        <v>4.1748225095664247E-2</v>
      </c>
      <c r="E51" s="81">
        <v>13747</v>
      </c>
      <c r="F51" s="82">
        <v>0</v>
      </c>
      <c r="H51" s="25" t="s">
        <v>105</v>
      </c>
      <c r="I51" s="90">
        <v>-6.8538575862749226E-4</v>
      </c>
      <c r="J51" s="27"/>
      <c r="K51" s="158">
        <f t="shared" si="2"/>
        <v>-1.6388461696322004E-2</v>
      </c>
      <c r="L51" s="158">
        <f t="shared" si="3"/>
        <v>2.8661595912827238E-5</v>
      </c>
    </row>
    <row r="52" spans="2:12" x14ac:dyDescent="0.2">
      <c r="B52" s="25" t="s">
        <v>106</v>
      </c>
      <c r="C52" s="79">
        <v>2.764239470429912E-3</v>
      </c>
      <c r="D52" s="80">
        <v>5.250522820449198E-2</v>
      </c>
      <c r="E52" s="81">
        <v>13747</v>
      </c>
      <c r="F52" s="82">
        <v>0</v>
      </c>
      <c r="H52" s="25" t="s">
        <v>106</v>
      </c>
      <c r="I52" s="90">
        <v>-1.8475435408089765E-3</v>
      </c>
      <c r="J52" s="27"/>
      <c r="K52" s="158">
        <f t="shared" si="2"/>
        <v>-3.5090533857969376E-2</v>
      </c>
      <c r="L52" s="158">
        <f t="shared" si="3"/>
        <v>9.7267509417378088E-5</v>
      </c>
    </row>
    <row r="53" spans="2:12" x14ac:dyDescent="0.2">
      <c r="B53" s="25" t="s">
        <v>107</v>
      </c>
      <c r="C53" s="79">
        <v>7.2743143958681894E-5</v>
      </c>
      <c r="D53" s="80">
        <v>8.5289591368868291E-3</v>
      </c>
      <c r="E53" s="81">
        <v>13747</v>
      </c>
      <c r="F53" s="82">
        <v>0</v>
      </c>
      <c r="H53" s="25" t="s">
        <v>107</v>
      </c>
      <c r="I53" s="90">
        <v>-4.7542671617009337E-4</v>
      </c>
      <c r="J53" s="27"/>
      <c r="K53" s="158">
        <f t="shared" si="2"/>
        <v>-5.573858714834469E-2</v>
      </c>
      <c r="L53" s="158">
        <f t="shared" si="3"/>
        <v>4.0548950347988278E-6</v>
      </c>
    </row>
    <row r="54" spans="2:12" x14ac:dyDescent="0.2">
      <c r="B54" s="25" t="s">
        <v>108</v>
      </c>
      <c r="C54" s="79">
        <v>8.9328580781261366E-2</v>
      </c>
      <c r="D54" s="80">
        <v>0.28522780973867101</v>
      </c>
      <c r="E54" s="81">
        <v>13747</v>
      </c>
      <c r="F54" s="82">
        <v>0</v>
      </c>
      <c r="H54" s="25" t="s">
        <v>108</v>
      </c>
      <c r="I54" s="90">
        <v>2.6827738905837038E-3</v>
      </c>
      <c r="J54" s="27"/>
      <c r="K54" s="158">
        <f t="shared" si="2"/>
        <v>8.5655234972328194E-3</v>
      </c>
      <c r="L54" s="158">
        <f t="shared" si="3"/>
        <v>-8.4019992448293803E-4</v>
      </c>
    </row>
    <row r="55" spans="2:12" x14ac:dyDescent="0.2">
      <c r="B55" s="25" t="s">
        <v>109</v>
      </c>
      <c r="C55" s="79">
        <v>0.58710991489052156</v>
      </c>
      <c r="D55" s="80">
        <v>0.49237130075952651</v>
      </c>
      <c r="E55" s="81">
        <v>13747</v>
      </c>
      <c r="F55" s="82">
        <v>0</v>
      </c>
      <c r="H55" s="25" t="s">
        <v>109</v>
      </c>
      <c r="I55" s="90">
        <v>-0.10695736500092523</v>
      </c>
      <c r="J55" s="27"/>
      <c r="K55" s="158">
        <f t="shared" si="2"/>
        <v>-8.9691733596564863E-2</v>
      </c>
      <c r="L55" s="158">
        <f t="shared" si="3"/>
        <v>0.12753734705036557</v>
      </c>
    </row>
    <row r="56" spans="2:12" x14ac:dyDescent="0.2">
      <c r="B56" s="25" t="s">
        <v>110</v>
      </c>
      <c r="C56" s="79">
        <v>2.1822943187604568E-4</v>
      </c>
      <c r="D56" s="80">
        <v>1.477151583881529E-2</v>
      </c>
      <c r="E56" s="81">
        <v>13747</v>
      </c>
      <c r="F56" s="82">
        <v>0</v>
      </c>
      <c r="H56" s="25" t="s">
        <v>110</v>
      </c>
      <c r="I56" s="90">
        <v>3.8378726505738497E-4</v>
      </c>
      <c r="J56" s="27"/>
      <c r="K56" s="158">
        <f t="shared" si="2"/>
        <v>2.5975906302879756E-2</v>
      </c>
      <c r="L56" s="158">
        <f t="shared" si="3"/>
        <v>-5.6699446237368504E-6</v>
      </c>
    </row>
    <row r="57" spans="2:12" x14ac:dyDescent="0.2">
      <c r="B57" s="25" t="s">
        <v>111</v>
      </c>
      <c r="C57" s="79">
        <v>2.1822943187604571E-4</v>
      </c>
      <c r="D57" s="80">
        <v>1.4771515838815303E-2</v>
      </c>
      <c r="E57" s="81">
        <v>13747</v>
      </c>
      <c r="F57" s="82">
        <v>0</v>
      </c>
      <c r="H57" s="25" t="s">
        <v>111</v>
      </c>
      <c r="I57" s="90">
        <v>5.2947692525308788E-4</v>
      </c>
      <c r="J57" s="27"/>
      <c r="K57" s="158">
        <f t="shared" si="2"/>
        <v>3.58366320410725E-2</v>
      </c>
      <c r="L57" s="158">
        <f t="shared" si="3"/>
        <v>-7.8223149100129161E-6</v>
      </c>
    </row>
    <row r="58" spans="2:12" x14ac:dyDescent="0.2">
      <c r="B58" s="25" t="s">
        <v>112</v>
      </c>
      <c r="C58" s="79">
        <v>1.4548628791736379E-4</v>
      </c>
      <c r="D58" s="80">
        <v>1.2061330938893016E-2</v>
      </c>
      <c r="E58" s="81">
        <v>13747</v>
      </c>
      <c r="F58" s="82">
        <v>0</v>
      </c>
      <c r="H58" s="25" t="s">
        <v>112</v>
      </c>
      <c r="I58" s="90">
        <v>1.3015037733002958E-3</v>
      </c>
      <c r="J58" s="27"/>
      <c r="K58" s="158">
        <f t="shared" si="2"/>
        <v>0.10789144489447548</v>
      </c>
      <c r="L58" s="158">
        <f t="shared" si="3"/>
        <v>-1.5699009806398759E-5</v>
      </c>
    </row>
    <row r="59" spans="2:12" x14ac:dyDescent="0.2">
      <c r="B59" s="25" t="s">
        <v>114</v>
      </c>
      <c r="C59" s="79">
        <v>7.2743143958681894E-5</v>
      </c>
      <c r="D59" s="80">
        <v>8.5289591368871952E-3</v>
      </c>
      <c r="E59" s="81">
        <v>13747</v>
      </c>
      <c r="F59" s="82">
        <v>0</v>
      </c>
      <c r="H59" s="25" t="s">
        <v>114</v>
      </c>
      <c r="I59" s="90">
        <v>-2.2133569356770034E-3</v>
      </c>
      <c r="J59" s="27"/>
      <c r="K59" s="158">
        <f t="shared" si="2"/>
        <v>-0.25949191379788311</v>
      </c>
      <c r="L59" s="158">
        <f t="shared" si="3"/>
        <v>1.8877630859732511E-5</v>
      </c>
    </row>
    <row r="60" spans="2:12" x14ac:dyDescent="0.2">
      <c r="B60" s="25" t="s">
        <v>115</v>
      </c>
      <c r="C60" s="79">
        <v>7.2743143958681894E-5</v>
      </c>
      <c r="D60" s="80">
        <v>8.5289591368865204E-3</v>
      </c>
      <c r="E60" s="81">
        <v>13747</v>
      </c>
      <c r="F60" s="82">
        <v>0</v>
      </c>
      <c r="H60" s="25" t="s">
        <v>115</v>
      </c>
      <c r="I60" s="90">
        <v>-7.8189725223068701E-4</v>
      </c>
      <c r="J60" s="27"/>
      <c r="K60" s="158">
        <f t="shared" si="2"/>
        <v>-9.1668908482039749E-2</v>
      </c>
      <c r="L60" s="158">
        <f t="shared" si="3"/>
        <v>6.6687697135195507E-6</v>
      </c>
    </row>
    <row r="61" spans="2:12" x14ac:dyDescent="0.2">
      <c r="B61" s="25" t="s">
        <v>116</v>
      </c>
      <c r="C61" s="79">
        <v>0.79115443369462424</v>
      </c>
      <c r="D61" s="80">
        <v>0.40649860503850405</v>
      </c>
      <c r="E61" s="81">
        <v>13747</v>
      </c>
      <c r="F61" s="82">
        <v>0</v>
      </c>
      <c r="H61" s="25" t="s">
        <v>116</v>
      </c>
      <c r="I61" s="90">
        <v>0.11688351624339348</v>
      </c>
      <c r="J61" s="27"/>
      <c r="K61" s="158">
        <f t="shared" si="2"/>
        <v>6.0050892768261512E-2</v>
      </c>
      <c r="L61" s="158">
        <f t="shared" si="3"/>
        <v>-0.22748641927816513</v>
      </c>
    </row>
    <row r="62" spans="2:12" x14ac:dyDescent="0.2">
      <c r="B62" s="25" t="s">
        <v>117</v>
      </c>
      <c r="C62" s="79">
        <v>0.14483159962173564</v>
      </c>
      <c r="D62" s="80">
        <v>0.35194377059397769</v>
      </c>
      <c r="E62" s="81">
        <v>13747</v>
      </c>
      <c r="F62" s="82">
        <v>0</v>
      </c>
      <c r="H62" s="25" t="s">
        <v>117</v>
      </c>
      <c r="I62" s="90">
        <v>-8.9906774122203131E-2</v>
      </c>
      <c r="J62" s="27"/>
      <c r="K62" s="158">
        <f t="shared" si="2"/>
        <v>-0.21845942060430382</v>
      </c>
      <c r="L62" s="158">
        <f t="shared" si="3"/>
        <v>3.6998358831504666E-2</v>
      </c>
    </row>
    <row r="63" spans="2:12" x14ac:dyDescent="0.2">
      <c r="B63" s="25" t="s">
        <v>118</v>
      </c>
      <c r="C63" s="79">
        <v>4.4373317814795955E-3</v>
      </c>
      <c r="D63" s="80">
        <v>6.6467760942256898E-2</v>
      </c>
      <c r="E63" s="81">
        <v>13747</v>
      </c>
      <c r="F63" s="82">
        <v>0</v>
      </c>
      <c r="H63" s="25" t="s">
        <v>118</v>
      </c>
      <c r="I63" s="90">
        <v>-1.7783062558731032E-2</v>
      </c>
      <c r="J63" s="27"/>
      <c r="K63" s="158">
        <f t="shared" si="2"/>
        <v>-0.26635699712297234</v>
      </c>
      <c r="L63" s="158">
        <f t="shared" si="3"/>
        <v>1.187182290260216E-3</v>
      </c>
    </row>
    <row r="64" spans="2:12" x14ac:dyDescent="0.2">
      <c r="B64" s="25" t="s">
        <v>119</v>
      </c>
      <c r="C64" s="79">
        <v>5.0774714483159969E-2</v>
      </c>
      <c r="D64" s="80">
        <v>0.21954532352727704</v>
      </c>
      <c r="E64" s="81">
        <v>13747</v>
      </c>
      <c r="F64" s="82">
        <v>0</v>
      </c>
      <c r="H64" s="25" t="s">
        <v>119</v>
      </c>
      <c r="I64" s="90">
        <v>-5.8199866073609753E-2</v>
      </c>
      <c r="J64" s="27"/>
      <c r="K64" s="158">
        <f t="shared" si="2"/>
        <v>-0.25163270892399708</v>
      </c>
      <c r="L64" s="158">
        <f t="shared" si="3"/>
        <v>1.3460006960606175E-2</v>
      </c>
    </row>
    <row r="65" spans="2:12" x14ac:dyDescent="0.2">
      <c r="B65" s="25" t="s">
        <v>120</v>
      </c>
      <c r="C65" s="79">
        <v>1.4548628791736379E-4</v>
      </c>
      <c r="D65" s="80">
        <v>1.2061330938892053E-2</v>
      </c>
      <c r="E65" s="81">
        <v>13747</v>
      </c>
      <c r="F65" s="82">
        <v>0</v>
      </c>
      <c r="H65" s="25" t="s">
        <v>120</v>
      </c>
      <c r="I65" s="90">
        <v>-1.7483869769040351E-3</v>
      </c>
      <c r="J65" s="27"/>
      <c r="K65" s="158">
        <f t="shared" si="2"/>
        <v>-0.14493695757373065</v>
      </c>
      <c r="L65" s="158">
        <f t="shared" si="3"/>
        <v>2.1089408159145965E-5</v>
      </c>
    </row>
    <row r="66" spans="2:12" x14ac:dyDescent="0.2">
      <c r="B66" s="25" t="s">
        <v>121</v>
      </c>
      <c r="C66" s="79">
        <v>1.4548628791736379E-4</v>
      </c>
      <c r="D66" s="80">
        <v>1.2061330938892396E-2</v>
      </c>
      <c r="E66" s="81">
        <v>13747</v>
      </c>
      <c r="F66" s="82">
        <v>0</v>
      </c>
      <c r="H66" s="25" t="s">
        <v>121</v>
      </c>
      <c r="I66" s="90">
        <v>-4.1088985579752994E-3</v>
      </c>
      <c r="J66" s="27"/>
      <c r="K66" s="158">
        <f t="shared" si="0"/>
        <v>-0.34061753138115447</v>
      </c>
      <c r="L66" s="158">
        <f t="shared" si="1"/>
        <v>4.9562390888491013E-5</v>
      </c>
    </row>
    <row r="67" spans="2:12" x14ac:dyDescent="0.2">
      <c r="B67" s="25" t="s">
        <v>122</v>
      </c>
      <c r="C67" s="79">
        <v>1.5276060231323198E-3</v>
      </c>
      <c r="D67" s="80">
        <v>3.9056157058203159E-2</v>
      </c>
      <c r="E67" s="81">
        <v>13747</v>
      </c>
      <c r="F67" s="82">
        <v>0</v>
      </c>
      <c r="H67" s="25" t="s">
        <v>122</v>
      </c>
      <c r="I67" s="90">
        <v>-1.1092040632058335E-2</v>
      </c>
      <c r="J67" s="27"/>
      <c r="K67" s="158">
        <f t="shared" si="0"/>
        <v>-0.28356851257729715</v>
      </c>
      <c r="L67" s="158">
        <f t="shared" si="1"/>
        <v>4.3384371004831995E-4</v>
      </c>
    </row>
    <row r="68" spans="2:12" x14ac:dyDescent="0.2">
      <c r="B68" s="25" t="s">
        <v>123</v>
      </c>
      <c r="C68" s="79">
        <v>3.6371571979340947E-4</v>
      </c>
      <c r="D68" s="80">
        <v>1.9068557386297768E-2</v>
      </c>
      <c r="E68" s="81">
        <v>13747</v>
      </c>
      <c r="F68" s="82">
        <v>0</v>
      </c>
      <c r="H68" s="25" t="s">
        <v>123</v>
      </c>
      <c r="I68" s="90">
        <v>-1.5569068202983096E-3</v>
      </c>
      <c r="J68" s="27"/>
      <c r="K68" s="158">
        <f t="shared" si="0"/>
        <v>-8.161815900828788E-2</v>
      </c>
      <c r="L68" s="158">
        <f t="shared" si="1"/>
        <v>2.969660857527575E-5</v>
      </c>
    </row>
    <row r="69" spans="2:12" x14ac:dyDescent="0.2">
      <c r="B69" s="25" t="s">
        <v>124</v>
      </c>
      <c r="C69" s="79">
        <v>2.8369826143885939E-3</v>
      </c>
      <c r="D69" s="80">
        <v>5.3189660128343884E-2</v>
      </c>
      <c r="E69" s="81">
        <v>13747</v>
      </c>
      <c r="F69" s="82">
        <v>0</v>
      </c>
      <c r="H69" s="25" t="s">
        <v>124</v>
      </c>
      <c r="I69" s="90">
        <v>-6.6414094590701552E-3</v>
      </c>
      <c r="J69" s="27"/>
      <c r="K69" s="158">
        <f t="shared" si="0"/>
        <v>-0.12450855824082774</v>
      </c>
      <c r="L69" s="158">
        <f t="shared" si="1"/>
        <v>3.5423356955006431E-4</v>
      </c>
    </row>
    <row r="70" spans="2:12" x14ac:dyDescent="0.2">
      <c r="B70" s="25" t="s">
        <v>125</v>
      </c>
      <c r="C70" s="79">
        <v>8.0017458354550083E-4</v>
      </c>
      <c r="D70" s="80">
        <v>2.8277066132318666E-2</v>
      </c>
      <c r="E70" s="81">
        <v>13747</v>
      </c>
      <c r="F70" s="82">
        <v>0</v>
      </c>
      <c r="H70" s="25" t="s">
        <v>125</v>
      </c>
      <c r="I70" s="90">
        <v>-7.9680433192979554E-3</v>
      </c>
      <c r="J70" s="27"/>
      <c r="K70" s="158">
        <f t="shared" si="0"/>
        <v>-0.28155917789694762</v>
      </c>
      <c r="L70" s="158">
        <f t="shared" si="1"/>
        <v>2.2547691881671692E-4</v>
      </c>
    </row>
    <row r="71" spans="2:12" x14ac:dyDescent="0.2">
      <c r="B71" s="25" t="s">
        <v>126</v>
      </c>
      <c r="C71" s="79">
        <v>2.1822943187604568E-3</v>
      </c>
      <c r="D71" s="80">
        <v>4.6665729634363329E-2</v>
      </c>
      <c r="E71" s="81">
        <v>13747</v>
      </c>
      <c r="F71" s="82">
        <v>0</v>
      </c>
      <c r="H71" s="25" t="s">
        <v>126</v>
      </c>
      <c r="I71" s="90">
        <v>-1.2679160922946601E-2</v>
      </c>
      <c r="J71" s="27"/>
      <c r="K71" s="158">
        <f t="shared" si="0"/>
        <v>-0.27110882785344048</v>
      </c>
      <c r="L71" s="158">
        <f t="shared" si="1"/>
        <v>5.9293320956500806E-4</v>
      </c>
    </row>
    <row r="72" spans="2:12" x14ac:dyDescent="0.2">
      <c r="B72" s="25" t="s">
        <v>127</v>
      </c>
      <c r="C72" s="79">
        <v>5.0920200771077326E-4</v>
      </c>
      <c r="D72" s="80">
        <v>2.2560579465365885E-2</v>
      </c>
      <c r="E72" s="81">
        <v>13747</v>
      </c>
      <c r="F72" s="82">
        <v>0</v>
      </c>
      <c r="H72" s="25" t="s">
        <v>127</v>
      </c>
      <c r="I72" s="90">
        <v>-6.4201130292279871E-3</v>
      </c>
      <c r="J72" s="27"/>
      <c r="K72" s="158">
        <f t="shared" ref="K72:K104" si="4">((1-C72)/D72)*I72</f>
        <v>-0.28442726414162639</v>
      </c>
      <c r="L72" s="158">
        <f t="shared" ref="L72:L104" si="5">((0-C72)/D72)*I72</f>
        <v>1.4490471972280819E-4</v>
      </c>
    </row>
    <row r="73" spans="2:12" x14ac:dyDescent="0.2">
      <c r="B73" s="25" t="s">
        <v>128</v>
      </c>
      <c r="C73" s="79">
        <v>2.9097257583472758E-4</v>
      </c>
      <c r="D73" s="80">
        <v>1.7056056766890711E-2</v>
      </c>
      <c r="E73" s="81">
        <v>13747</v>
      </c>
      <c r="F73" s="82">
        <v>0</v>
      </c>
      <c r="H73" s="25" t="s">
        <v>128</v>
      </c>
      <c r="I73" s="90">
        <v>-3.6767213573073716E-3</v>
      </c>
      <c r="J73" s="27"/>
      <c r="K73" s="158">
        <f t="shared" si="4"/>
        <v>-0.21550418027211304</v>
      </c>
      <c r="L73" s="158">
        <f t="shared" si="5"/>
        <v>6.2724057417481784E-5</v>
      </c>
    </row>
    <row r="74" spans="2:12" x14ac:dyDescent="0.2">
      <c r="B74" s="25" t="s">
        <v>129</v>
      </c>
      <c r="C74" s="79">
        <v>0.81057685313159233</v>
      </c>
      <c r="D74" s="80">
        <v>0.39185863297948725</v>
      </c>
      <c r="E74" s="81">
        <v>13747</v>
      </c>
      <c r="F74" s="82">
        <v>0</v>
      </c>
      <c r="H74" s="25" t="s">
        <v>129</v>
      </c>
      <c r="I74" s="90">
        <v>0.1140395995790415</v>
      </c>
      <c r="J74" s="27"/>
      <c r="K74" s="158">
        <f t="shared" si="4"/>
        <v>5.5126359359820389E-2</v>
      </c>
      <c r="L74" s="158">
        <f t="shared" si="5"/>
        <v>-0.23589593792107472</v>
      </c>
    </row>
    <row r="75" spans="2:12" x14ac:dyDescent="0.2">
      <c r="B75" s="25" t="s">
        <v>130</v>
      </c>
      <c r="C75" s="79">
        <v>0.1635265876191169</v>
      </c>
      <c r="D75" s="80">
        <v>0.36985888349791646</v>
      </c>
      <c r="E75" s="81">
        <v>13747</v>
      </c>
      <c r="F75" s="82">
        <v>0</v>
      </c>
      <c r="H75" s="25" t="s">
        <v>130</v>
      </c>
      <c r="I75" s="90">
        <v>1.4254514784723397E-2</v>
      </c>
      <c r="J75" s="27"/>
      <c r="K75" s="158">
        <f t="shared" si="4"/>
        <v>3.2238032276108622E-2</v>
      </c>
      <c r="L75" s="158">
        <f t="shared" si="5"/>
        <v>-6.3023825164529252E-3</v>
      </c>
    </row>
    <row r="76" spans="2:12" x14ac:dyDescent="0.2">
      <c r="B76" s="25" t="s">
        <v>131</v>
      </c>
      <c r="C76" s="79">
        <v>0.41885502291409044</v>
      </c>
      <c r="D76" s="80">
        <v>0.4933895021077096</v>
      </c>
      <c r="E76" s="81">
        <v>13747</v>
      </c>
      <c r="F76" s="82">
        <v>0</v>
      </c>
      <c r="H76" s="25" t="s">
        <v>131</v>
      </c>
      <c r="I76" s="90">
        <v>8.0808261063205267E-2</v>
      </c>
      <c r="J76" s="27"/>
      <c r="K76" s="158">
        <f t="shared" si="4"/>
        <v>9.5181017884074723E-2</v>
      </c>
      <c r="L76" s="158">
        <f t="shared" si="5"/>
        <v>-6.860086380980128E-2</v>
      </c>
    </row>
    <row r="77" spans="2:12" x14ac:dyDescent="0.2">
      <c r="B77" s="25" t="s">
        <v>132</v>
      </c>
      <c r="C77" s="79">
        <v>3.7099003418927766E-3</v>
      </c>
      <c r="D77" s="80">
        <v>6.0798074554465502E-2</v>
      </c>
      <c r="E77" s="81">
        <v>13747</v>
      </c>
      <c r="F77" s="82">
        <v>0</v>
      </c>
      <c r="H77" s="25" t="s">
        <v>132</v>
      </c>
      <c r="I77" s="90">
        <v>5.8547440258498928E-3</v>
      </c>
      <c r="J77" s="27"/>
      <c r="K77" s="158">
        <f t="shared" si="4"/>
        <v>9.5940924967306759E-2</v>
      </c>
      <c r="L77" s="158">
        <f t="shared" si="5"/>
        <v>-3.5725665693141391E-4</v>
      </c>
    </row>
    <row r="78" spans="2:12" x14ac:dyDescent="0.2">
      <c r="B78" s="25" t="s">
        <v>133</v>
      </c>
      <c r="C78" s="79">
        <v>4.8374190732523463E-2</v>
      </c>
      <c r="D78" s="80">
        <v>0.21456345754656558</v>
      </c>
      <c r="E78" s="81">
        <v>13747</v>
      </c>
      <c r="F78" s="82">
        <v>0</v>
      </c>
      <c r="H78" s="25" t="s">
        <v>133</v>
      </c>
      <c r="I78" s="90">
        <v>5.2985432397879277E-2</v>
      </c>
      <c r="J78" s="27"/>
      <c r="K78" s="158">
        <f t="shared" si="4"/>
        <v>0.23499949880364016</v>
      </c>
      <c r="L78" s="158">
        <f t="shared" si="5"/>
        <v>-1.1945777916558686E-2</v>
      </c>
    </row>
    <row r="79" spans="2:12" x14ac:dyDescent="0.2">
      <c r="B79" s="25" t="s">
        <v>134</v>
      </c>
      <c r="C79" s="79">
        <v>0.14905070197133916</v>
      </c>
      <c r="D79" s="80">
        <v>0.35615139650329286</v>
      </c>
      <c r="E79" s="81">
        <v>13747</v>
      </c>
      <c r="F79" s="82">
        <v>0</v>
      </c>
      <c r="H79" s="25" t="s">
        <v>134</v>
      </c>
      <c r="I79" s="90">
        <v>8.9994874501081096E-2</v>
      </c>
      <c r="J79" s="27"/>
      <c r="K79" s="158">
        <f t="shared" si="4"/>
        <v>0.21502393654706431</v>
      </c>
      <c r="L79" s="158">
        <f t="shared" si="5"/>
        <v>-3.7663194219946537E-2</v>
      </c>
    </row>
    <row r="80" spans="2:12" x14ac:dyDescent="0.2">
      <c r="B80" s="25" t="s">
        <v>135</v>
      </c>
      <c r="C80" s="79">
        <v>0.19320579035425911</v>
      </c>
      <c r="D80" s="80">
        <v>0.3948273708325683</v>
      </c>
      <c r="E80" s="81">
        <v>13747</v>
      </c>
      <c r="F80" s="82">
        <v>0</v>
      </c>
      <c r="H80" s="25" t="s">
        <v>135</v>
      </c>
      <c r="I80" s="90">
        <v>6.6202559930072791E-2</v>
      </c>
      <c r="J80" s="27"/>
      <c r="K80" s="158">
        <f t="shared" si="4"/>
        <v>0.13527897496741143</v>
      </c>
      <c r="L80" s="158">
        <f t="shared" si="5"/>
        <v>-3.2395722433815236E-2</v>
      </c>
    </row>
    <row r="81" spans="2:12" x14ac:dyDescent="0.2">
      <c r="B81" s="25" t="s">
        <v>136</v>
      </c>
      <c r="C81" s="79">
        <v>0.48105041099876339</v>
      </c>
      <c r="D81" s="80">
        <v>0.49965895775284364</v>
      </c>
      <c r="E81" s="81">
        <v>13747</v>
      </c>
      <c r="F81" s="82">
        <v>0</v>
      </c>
      <c r="H81" s="25" t="s">
        <v>136</v>
      </c>
      <c r="I81" s="90">
        <v>4.3301957983096794E-2</v>
      </c>
      <c r="J81" s="27"/>
      <c r="K81" s="158">
        <f t="shared" si="4"/>
        <v>4.4973742488956719E-2</v>
      </c>
      <c r="L81" s="158">
        <f t="shared" si="5"/>
        <v>-4.1689284984506712E-2</v>
      </c>
    </row>
    <row r="82" spans="2:12" x14ac:dyDescent="0.2">
      <c r="B82" s="25" t="s">
        <v>137</v>
      </c>
      <c r="C82" s="79">
        <v>0.80148396013675716</v>
      </c>
      <c r="D82" s="80">
        <v>0.39889722560620489</v>
      </c>
      <c r="E82" s="81">
        <v>13747</v>
      </c>
      <c r="F82" s="82">
        <v>0</v>
      </c>
      <c r="H82" s="25" t="s">
        <v>137</v>
      </c>
      <c r="I82" s="90">
        <v>3.9536101299047409E-2</v>
      </c>
      <c r="J82" s="27"/>
      <c r="K82" s="158">
        <f t="shared" si="4"/>
        <v>1.9675620078809637E-2</v>
      </c>
      <c r="L82" s="158">
        <f t="shared" si="5"/>
        <v>-7.9437882751309877E-2</v>
      </c>
    </row>
    <row r="83" spans="2:12" x14ac:dyDescent="0.2">
      <c r="B83" s="25" t="s">
        <v>138</v>
      </c>
      <c r="C83" s="79">
        <v>1.9786135156761475E-2</v>
      </c>
      <c r="D83" s="80">
        <v>0.13926972012011926</v>
      </c>
      <c r="E83" s="81">
        <v>13747</v>
      </c>
      <c r="F83" s="82">
        <v>0</v>
      </c>
      <c r="H83" s="25" t="s">
        <v>138</v>
      </c>
      <c r="I83" s="90">
        <v>5.726976758942879E-3</v>
      </c>
      <c r="J83" s="27"/>
      <c r="K83" s="158">
        <f t="shared" si="4"/>
        <v>4.0307843068177744E-2</v>
      </c>
      <c r="L83" s="158">
        <f t="shared" si="5"/>
        <v>-8.1363512538362487E-4</v>
      </c>
    </row>
    <row r="84" spans="2:12" x14ac:dyDescent="0.2">
      <c r="B84" s="25" t="s">
        <v>139</v>
      </c>
      <c r="C84" s="79">
        <v>0.10402269586091512</v>
      </c>
      <c r="D84" s="80">
        <v>0.30530108893454461</v>
      </c>
      <c r="E84" s="81">
        <v>13747</v>
      </c>
      <c r="F84" s="82">
        <v>0</v>
      </c>
      <c r="H84" s="25" t="s">
        <v>139</v>
      </c>
      <c r="I84" s="90">
        <v>6.1172540446574809E-2</v>
      </c>
      <c r="J84" s="27"/>
      <c r="K84" s="158">
        <f t="shared" si="4"/>
        <v>0.17952509788922541</v>
      </c>
      <c r="L84" s="158">
        <f t="shared" si="5"/>
        <v>-2.0842809935990286E-2</v>
      </c>
    </row>
    <row r="85" spans="2:12" x14ac:dyDescent="0.2">
      <c r="B85" s="25" t="s">
        <v>140</v>
      </c>
      <c r="C85" s="79">
        <v>5.339346766567251E-2</v>
      </c>
      <c r="D85" s="80">
        <v>0.22482500343998768</v>
      </c>
      <c r="E85" s="81">
        <v>13747</v>
      </c>
      <c r="F85" s="82">
        <v>0</v>
      </c>
      <c r="H85" s="25" t="s">
        <v>140</v>
      </c>
      <c r="I85" s="90">
        <v>-1.350920829060397E-2</v>
      </c>
      <c r="J85" s="27"/>
      <c r="K85" s="158">
        <f t="shared" si="4"/>
        <v>-5.6879371150390018E-2</v>
      </c>
      <c r="L85" s="158">
        <f t="shared" si="5"/>
        <v>3.2082885133625045E-3</v>
      </c>
    </row>
    <row r="86" spans="2:12" x14ac:dyDescent="0.2">
      <c r="B86" s="25" t="s">
        <v>141</v>
      </c>
      <c r="C86" s="79">
        <v>0.92121917509274753</v>
      </c>
      <c r="D86" s="80">
        <v>0.26940617329369554</v>
      </c>
      <c r="E86" s="81">
        <v>13747</v>
      </c>
      <c r="F86" s="82">
        <v>0</v>
      </c>
      <c r="H86" s="25" t="s">
        <v>141</v>
      </c>
      <c r="I86" s="90">
        <v>4.2024427614904734E-2</v>
      </c>
      <c r="J86" s="27"/>
      <c r="K86" s="158">
        <f t="shared" si="4"/>
        <v>1.2288950298655947E-2</v>
      </c>
      <c r="L86" s="158">
        <f t="shared" si="5"/>
        <v>-0.14370015381549303</v>
      </c>
    </row>
    <row r="87" spans="2:12" x14ac:dyDescent="0.2">
      <c r="B87" s="25" t="s">
        <v>142</v>
      </c>
      <c r="C87" s="79">
        <v>0.21371935695060743</v>
      </c>
      <c r="D87" s="80">
        <v>0.40994587241398439</v>
      </c>
      <c r="E87" s="81">
        <v>13747</v>
      </c>
      <c r="F87" s="82">
        <v>0</v>
      </c>
      <c r="H87" s="25" t="s">
        <v>142</v>
      </c>
      <c r="I87" s="90">
        <v>7.1877144287161673E-2</v>
      </c>
      <c r="J87" s="27"/>
      <c r="K87" s="158">
        <f t="shared" si="4"/>
        <v>0.13786114468690416</v>
      </c>
      <c r="L87" s="158">
        <f t="shared" si="5"/>
        <v>-3.7472110564356044E-2</v>
      </c>
    </row>
    <row r="88" spans="2:12" x14ac:dyDescent="0.2">
      <c r="B88" s="25" t="s">
        <v>143</v>
      </c>
      <c r="C88" s="79">
        <v>7.3761547974103447E-2</v>
      </c>
      <c r="D88" s="80">
        <v>0.26139195137685461</v>
      </c>
      <c r="E88" s="81">
        <v>13747</v>
      </c>
      <c r="F88" s="82">
        <v>0</v>
      </c>
      <c r="H88" s="25" t="s">
        <v>143</v>
      </c>
      <c r="I88" s="90">
        <v>-2.2386807243495271E-2</v>
      </c>
      <c r="J88" s="27"/>
      <c r="K88" s="158">
        <f t="shared" si="4"/>
        <v>-7.9327315082943481E-2</v>
      </c>
      <c r="L88" s="158">
        <f t="shared" si="5"/>
        <v>6.3172777424098563E-3</v>
      </c>
    </row>
    <row r="89" spans="2:12" x14ac:dyDescent="0.2">
      <c r="B89" s="25" t="s">
        <v>144</v>
      </c>
      <c r="C89" s="79">
        <v>8.0017458354550105E-4</v>
      </c>
      <c r="D89" s="80">
        <v>2.8277066132318056E-2</v>
      </c>
      <c r="E89" s="81">
        <v>13747</v>
      </c>
      <c r="F89" s="82">
        <v>0</v>
      </c>
      <c r="H89" s="25" t="s">
        <v>144</v>
      </c>
      <c r="I89" s="90">
        <v>8.2268401084217521E-4</v>
      </c>
      <c r="J89" s="27"/>
      <c r="K89" s="158">
        <f t="shared" si="4"/>
        <v>2.9070403420208828E-2</v>
      </c>
      <c r="L89" s="158">
        <f t="shared" si="5"/>
        <v>-2.3280026035403113E-5</v>
      </c>
    </row>
    <row r="90" spans="2:12" x14ac:dyDescent="0.2">
      <c r="B90" s="25" t="s">
        <v>145</v>
      </c>
      <c r="C90" s="79">
        <v>0.55022914090346986</v>
      </c>
      <c r="D90" s="80">
        <v>0.49748873049668002</v>
      </c>
      <c r="E90" s="81">
        <v>13747</v>
      </c>
      <c r="F90" s="82">
        <v>0</v>
      </c>
      <c r="H90" s="25" t="s">
        <v>145</v>
      </c>
      <c r="I90" s="90">
        <v>-6.8188387055823738E-2</v>
      </c>
      <c r="J90" s="27"/>
      <c r="K90" s="158">
        <f t="shared" si="4"/>
        <v>-6.1647927975946842E-2</v>
      </c>
      <c r="L90" s="158">
        <f t="shared" si="5"/>
        <v>7.5417261395772581E-2</v>
      </c>
    </row>
    <row r="91" spans="2:12" x14ac:dyDescent="0.2">
      <c r="B91" s="25" t="s">
        <v>146</v>
      </c>
      <c r="C91" s="79">
        <v>0.10722339419509712</v>
      </c>
      <c r="D91" s="80">
        <v>0.30940830933943353</v>
      </c>
      <c r="E91" s="81">
        <v>13747</v>
      </c>
      <c r="F91" s="82">
        <v>0</v>
      </c>
      <c r="H91" s="25" t="s">
        <v>146</v>
      </c>
      <c r="I91" s="90">
        <v>-6.2962905582308777E-3</v>
      </c>
      <c r="J91" s="27"/>
      <c r="K91" s="158">
        <f t="shared" si="4"/>
        <v>-1.8167517626594042E-2</v>
      </c>
      <c r="L91" s="158">
        <f t="shared" si="5"/>
        <v>2.1819376665525641E-3</v>
      </c>
    </row>
    <row r="92" spans="2:12" x14ac:dyDescent="0.2">
      <c r="B92" s="25" t="s">
        <v>147</v>
      </c>
      <c r="C92" s="79">
        <v>1.6730923110496836E-3</v>
      </c>
      <c r="D92" s="80">
        <v>4.0870705699523675E-2</v>
      </c>
      <c r="E92" s="81">
        <v>13747</v>
      </c>
      <c r="F92" s="82">
        <v>0</v>
      </c>
      <c r="H92" s="25" t="s">
        <v>147</v>
      </c>
      <c r="I92" s="90">
        <v>4.8570026123647997E-4</v>
      </c>
      <c r="J92" s="27"/>
      <c r="K92" s="158">
        <f t="shared" si="4"/>
        <v>1.1863940971040817E-2</v>
      </c>
      <c r="L92" s="158">
        <f t="shared" si="5"/>
        <v>-1.988273406688566E-5</v>
      </c>
    </row>
    <row r="93" spans="2:12" x14ac:dyDescent="0.2">
      <c r="B93" s="25" t="s">
        <v>148</v>
      </c>
      <c r="C93" s="79">
        <v>2.1822943187604571E-4</v>
      </c>
      <c r="D93" s="80">
        <v>1.4771515838815526E-2</v>
      </c>
      <c r="E93" s="81">
        <v>13747</v>
      </c>
      <c r="F93" s="82">
        <v>0</v>
      </c>
      <c r="H93" s="25" t="s">
        <v>148</v>
      </c>
      <c r="I93" s="90">
        <v>1.2193257743691268E-4</v>
      </c>
      <c r="J93" s="27"/>
      <c r="K93" s="158">
        <f t="shared" si="4"/>
        <v>8.2527730728538858E-3</v>
      </c>
      <c r="L93" s="158">
        <f t="shared" si="5"/>
        <v>-1.8013910956462207E-6</v>
      </c>
    </row>
    <row r="94" spans="2:12" x14ac:dyDescent="0.2">
      <c r="B94" s="25" t="s">
        <v>149</v>
      </c>
      <c r="C94" s="79">
        <v>9.4929802866079868E-2</v>
      </c>
      <c r="D94" s="80">
        <v>0.29312861648746286</v>
      </c>
      <c r="E94" s="81">
        <v>13747</v>
      </c>
      <c r="F94" s="82">
        <v>0</v>
      </c>
      <c r="H94" s="25" t="s">
        <v>149</v>
      </c>
      <c r="I94" s="90">
        <v>7.4241338010767696E-2</v>
      </c>
      <c r="J94" s="27"/>
      <c r="K94" s="158">
        <f t="shared" si="4"/>
        <v>0.22922914601128816</v>
      </c>
      <c r="L94" s="158">
        <f t="shared" si="5"/>
        <v>-2.4043082747527009E-2</v>
      </c>
    </row>
    <row r="95" spans="2:12" x14ac:dyDescent="0.2">
      <c r="B95" s="25" t="s">
        <v>150</v>
      </c>
      <c r="C95" s="79">
        <v>5.964937804611916E-2</v>
      </c>
      <c r="D95" s="80">
        <v>0.23684469658689217</v>
      </c>
      <c r="E95" s="81">
        <v>13747</v>
      </c>
      <c r="F95" s="82">
        <v>0</v>
      </c>
      <c r="H95" s="25" t="s">
        <v>150</v>
      </c>
      <c r="I95" s="90">
        <v>4.7017938186375709E-2</v>
      </c>
      <c r="J95" s="27"/>
      <c r="K95" s="158">
        <f t="shared" si="4"/>
        <v>0.18667653552599939</v>
      </c>
      <c r="L95" s="158">
        <f t="shared" si="5"/>
        <v>-1.1841475913306995E-2</v>
      </c>
    </row>
    <row r="96" spans="2:12" x14ac:dyDescent="0.2">
      <c r="B96" s="25" t="s">
        <v>151</v>
      </c>
      <c r="C96" s="79">
        <v>0.11144249654470066</v>
      </c>
      <c r="D96" s="80">
        <v>0.31469075341005875</v>
      </c>
      <c r="E96" s="81">
        <v>13747</v>
      </c>
      <c r="F96" s="82">
        <v>0</v>
      </c>
      <c r="H96" s="25" t="s">
        <v>151</v>
      </c>
      <c r="I96" s="90">
        <v>2.7867887047585797E-2</v>
      </c>
      <c r="J96" s="27"/>
      <c r="K96" s="158">
        <f t="shared" si="4"/>
        <v>7.8687472934136776E-2</v>
      </c>
      <c r="L96" s="158">
        <f t="shared" si="5"/>
        <v>-9.8689487134750332E-3</v>
      </c>
    </row>
    <row r="97" spans="2:12" x14ac:dyDescent="0.2">
      <c r="B97" s="25" t="s">
        <v>152</v>
      </c>
      <c r="C97" s="79">
        <v>7.2743143958681894E-5</v>
      </c>
      <c r="D97" s="80">
        <v>8.5289591368866886E-3</v>
      </c>
      <c r="E97" s="81">
        <v>13747</v>
      </c>
      <c r="F97" s="82">
        <v>0</v>
      </c>
      <c r="H97" s="25" t="s">
        <v>152</v>
      </c>
      <c r="I97" s="90">
        <v>1.162914997232641E-3</v>
      </c>
      <c r="J97" s="27"/>
      <c r="K97" s="158">
        <f t="shared" si="4"/>
        <v>0.13633907543424478</v>
      </c>
      <c r="L97" s="158">
        <f t="shared" si="5"/>
        <v>-9.9184544910697508E-6</v>
      </c>
    </row>
    <row r="98" spans="2:12" x14ac:dyDescent="0.2">
      <c r="B98" s="25" t="s">
        <v>153</v>
      </c>
      <c r="C98" s="79">
        <v>1.1638903033389103E-3</v>
      </c>
      <c r="D98" s="80">
        <v>3.409721741362471E-2</v>
      </c>
      <c r="E98" s="81">
        <v>13747</v>
      </c>
      <c r="F98" s="82">
        <v>0</v>
      </c>
      <c r="H98" s="25" t="s">
        <v>153</v>
      </c>
      <c r="I98" s="90">
        <v>-4.1291043065469586E-3</v>
      </c>
      <c r="J98" s="27"/>
      <c r="K98" s="158">
        <f t="shared" si="4"/>
        <v>-0.12095703975055422</v>
      </c>
      <c r="L98" s="158">
        <f t="shared" si="5"/>
        <v>1.4094476993728553E-4</v>
      </c>
    </row>
    <row r="99" spans="2:12" x14ac:dyDescent="0.2">
      <c r="B99" s="25" t="s">
        <v>154</v>
      </c>
      <c r="C99" s="79">
        <v>1.4184913071942969E-2</v>
      </c>
      <c r="D99" s="80">
        <v>0.11825700235285408</v>
      </c>
      <c r="E99" s="81">
        <v>13747</v>
      </c>
      <c r="F99" s="82">
        <v>0</v>
      </c>
      <c r="H99" s="25" t="s">
        <v>154</v>
      </c>
      <c r="I99" s="90">
        <v>-2.3385088375086859E-2</v>
      </c>
      <c r="J99" s="27"/>
      <c r="K99" s="158">
        <f t="shared" si="4"/>
        <v>-0.19494298409932737</v>
      </c>
      <c r="L99" s="158">
        <f t="shared" si="5"/>
        <v>2.8050385108743235E-3</v>
      </c>
    </row>
    <row r="100" spans="2:12" x14ac:dyDescent="0.2">
      <c r="B100" s="25" t="s">
        <v>155</v>
      </c>
      <c r="C100" s="79">
        <v>2.1822943187604571E-4</v>
      </c>
      <c r="D100" s="80">
        <v>1.4771515838815636E-2</v>
      </c>
      <c r="E100" s="81">
        <v>13747</v>
      </c>
      <c r="F100" s="82">
        <v>0</v>
      </c>
      <c r="H100" s="25" t="s">
        <v>155</v>
      </c>
      <c r="I100" s="90">
        <v>-4.3182483105081679E-4</v>
      </c>
      <c r="J100" s="27"/>
      <c r="K100" s="158">
        <f t="shared" si="4"/>
        <v>-2.9227236992752825E-2</v>
      </c>
      <c r="L100" s="158">
        <f t="shared" si="5"/>
        <v>6.3796355484763159E-6</v>
      </c>
    </row>
    <row r="101" spans="2:12" x14ac:dyDescent="0.2">
      <c r="B101" s="25" t="s">
        <v>156</v>
      </c>
      <c r="C101" s="79">
        <v>1.4548628791736379E-4</v>
      </c>
      <c r="D101" s="80">
        <v>1.2061330938891736E-2</v>
      </c>
      <c r="E101" s="81">
        <v>13747</v>
      </c>
      <c r="F101" s="82">
        <v>0</v>
      </c>
      <c r="H101" s="25" t="s">
        <v>156</v>
      </c>
      <c r="I101" s="90">
        <v>-1.6892987222067535E-3</v>
      </c>
      <c r="J101" s="27"/>
      <c r="K101" s="158">
        <f t="shared" si="4"/>
        <v>-0.14003868735249844</v>
      </c>
      <c r="L101" s="158">
        <f t="shared" si="5"/>
        <v>2.0376673314295878E-5</v>
      </c>
    </row>
    <row r="102" spans="2:12" x14ac:dyDescent="0.2">
      <c r="B102" s="25" t="s">
        <v>157</v>
      </c>
      <c r="C102" s="79">
        <v>4.0736160616861861E-3</v>
      </c>
      <c r="D102" s="80">
        <v>6.3697071014703496E-2</v>
      </c>
      <c r="E102" s="81">
        <v>13747</v>
      </c>
      <c r="F102" s="82">
        <v>0</v>
      </c>
      <c r="H102" s="25" t="s">
        <v>157</v>
      </c>
      <c r="I102" s="90">
        <v>9.3558578606406058E-4</v>
      </c>
      <c r="J102" s="27"/>
      <c r="K102" s="158">
        <f t="shared" si="4"/>
        <v>1.4628216869874264E-2</v>
      </c>
      <c r="L102" s="158">
        <f t="shared" si="5"/>
        <v>-5.9833477811186831E-5</v>
      </c>
    </row>
    <row r="103" spans="2:12" x14ac:dyDescent="0.2">
      <c r="B103" s="25" t="s">
        <v>159</v>
      </c>
      <c r="C103" s="79">
        <v>7.2743143958681894E-4</v>
      </c>
      <c r="D103" s="80">
        <v>2.6962106076709274E-2</v>
      </c>
      <c r="E103" s="81">
        <v>13747</v>
      </c>
      <c r="F103" s="82">
        <v>0</v>
      </c>
      <c r="H103" s="25" t="s">
        <v>159</v>
      </c>
      <c r="I103" s="90">
        <v>-5.9358775216324135E-3</v>
      </c>
      <c r="J103" s="27"/>
      <c r="K103" s="158">
        <f t="shared" si="4"/>
        <v>-0.21999615166656109</v>
      </c>
      <c r="L103" s="158">
        <f t="shared" si="5"/>
        <v>1.6014861444752206E-4</v>
      </c>
    </row>
    <row r="104" spans="2:12" x14ac:dyDescent="0.2">
      <c r="B104" s="25" t="s">
        <v>160</v>
      </c>
      <c r="C104" s="79">
        <v>0.5729977449625373</v>
      </c>
      <c r="D104" s="80">
        <v>0.4946606197049625</v>
      </c>
      <c r="E104" s="81">
        <v>13747</v>
      </c>
      <c r="F104" s="82">
        <v>0</v>
      </c>
      <c r="H104" s="25" t="s">
        <v>160</v>
      </c>
      <c r="I104" s="90">
        <v>-5.5260921136070298E-2</v>
      </c>
      <c r="J104" s="27"/>
      <c r="K104" s="158">
        <f t="shared" si="4"/>
        <v>-4.770247923641753E-2</v>
      </c>
      <c r="L104" s="158">
        <f t="shared" si="5"/>
        <v>6.4012338832242069E-2</v>
      </c>
    </row>
    <row r="105" spans="2:12" x14ac:dyDescent="0.2">
      <c r="B105" s="25" t="s">
        <v>161</v>
      </c>
      <c r="C105" s="79">
        <v>2.4732668945951844E-3</v>
      </c>
      <c r="D105" s="80">
        <v>4.9672218862821131E-2</v>
      </c>
      <c r="E105" s="81">
        <v>13747</v>
      </c>
      <c r="F105" s="82">
        <v>0</v>
      </c>
      <c r="H105" s="25" t="s">
        <v>161</v>
      </c>
      <c r="I105" s="90">
        <v>-2.1897562939821717E-3</v>
      </c>
      <c r="J105" s="27"/>
      <c r="K105" s="158">
        <f t="shared" ref="K105:K146" si="6">((1-C105)/D105)*I105</f>
        <v>-4.3975092964248043E-2</v>
      </c>
      <c r="L105" s="158">
        <f t="shared" ref="L105:L146" si="7">((0-C105)/D105)*I105</f>
        <v>1.0903180637237901E-4</v>
      </c>
    </row>
    <row r="106" spans="2:12" x14ac:dyDescent="0.2">
      <c r="B106" s="25" t="s">
        <v>162</v>
      </c>
      <c r="C106" s="79">
        <v>0.10424092529279115</v>
      </c>
      <c r="D106" s="80">
        <v>0.30558394534769273</v>
      </c>
      <c r="E106" s="81">
        <v>13747</v>
      </c>
      <c r="F106" s="82">
        <v>0</v>
      </c>
      <c r="H106" s="25" t="s">
        <v>162</v>
      </c>
      <c r="I106" s="90">
        <v>2.5021224093271923E-2</v>
      </c>
      <c r="J106" s="27"/>
      <c r="K106" s="158">
        <f t="shared" si="6"/>
        <v>7.3344784250133077E-2</v>
      </c>
      <c r="L106" s="158">
        <f t="shared" si="7"/>
        <v>-8.5352505952932169E-3</v>
      </c>
    </row>
    <row r="107" spans="2:12" x14ac:dyDescent="0.2">
      <c r="B107" s="25" t="s">
        <v>163</v>
      </c>
      <c r="C107" s="79">
        <v>6.6123517858441838E-2</v>
      </c>
      <c r="D107" s="80">
        <v>0.24850692253447845</v>
      </c>
      <c r="E107" s="81">
        <v>13747</v>
      </c>
      <c r="F107" s="82">
        <v>0</v>
      </c>
      <c r="H107" s="25" t="s">
        <v>163</v>
      </c>
      <c r="I107" s="90">
        <v>3.6808496652323164E-2</v>
      </c>
      <c r="J107" s="27"/>
      <c r="K107" s="158">
        <f t="shared" si="6"/>
        <v>0.13832447408712192</v>
      </c>
      <c r="L107" s="158">
        <f t="shared" si="7"/>
        <v>-9.7941226783917913E-3</v>
      </c>
    </row>
    <row r="108" spans="2:12" x14ac:dyDescent="0.2">
      <c r="B108" s="25" t="s">
        <v>164</v>
      </c>
      <c r="C108" s="79">
        <v>0.2289226740379719</v>
      </c>
      <c r="D108" s="80">
        <v>0.42015464378131351</v>
      </c>
      <c r="E108" s="81">
        <v>13747</v>
      </c>
      <c r="F108" s="82">
        <v>0</v>
      </c>
      <c r="H108" s="25" t="s">
        <v>164</v>
      </c>
      <c r="I108" s="90">
        <v>3.0621998523352442E-2</v>
      </c>
      <c r="J108" s="27"/>
      <c r="K108" s="158">
        <f t="shared" si="6"/>
        <v>5.6198185802486471E-2</v>
      </c>
      <c r="L108" s="158">
        <f t="shared" si="7"/>
        <v>-1.6684499124568389E-2</v>
      </c>
    </row>
    <row r="109" spans="2:12" x14ac:dyDescent="0.2">
      <c r="B109" s="25" t="s">
        <v>165</v>
      </c>
      <c r="C109" s="79">
        <v>4.5828180693969593E-3</v>
      </c>
      <c r="D109" s="80">
        <v>6.7543672634135854E-2</v>
      </c>
      <c r="E109" s="81">
        <v>13747</v>
      </c>
      <c r="F109" s="82">
        <v>0</v>
      </c>
      <c r="H109" s="25" t="s">
        <v>165</v>
      </c>
      <c r="I109" s="90">
        <v>1.2162397687133885E-2</v>
      </c>
      <c r="J109" s="27"/>
      <c r="K109" s="158">
        <f t="shared" si="6"/>
        <v>0.17924195056470055</v>
      </c>
      <c r="L109" s="158">
        <f t="shared" si="7"/>
        <v>-8.2521506033149178E-4</v>
      </c>
    </row>
    <row r="110" spans="2:12" x14ac:dyDescent="0.2">
      <c r="B110" s="25" t="s">
        <v>166</v>
      </c>
      <c r="C110" s="79">
        <v>1.4548628791736379E-4</v>
      </c>
      <c r="D110" s="80">
        <v>1.2061330938891982E-2</v>
      </c>
      <c r="E110" s="81">
        <v>13747</v>
      </c>
      <c r="F110" s="82">
        <v>0</v>
      </c>
      <c r="H110" s="25" t="s">
        <v>166</v>
      </c>
      <c r="I110" s="90">
        <v>-2.5718066540404418E-4</v>
      </c>
      <c r="J110" s="27"/>
      <c r="K110" s="158">
        <f t="shared" si="6"/>
        <v>-2.1319641293859812E-2</v>
      </c>
      <c r="L110" s="158">
        <f t="shared" si="7"/>
        <v>3.1021667943048109E-6</v>
      </c>
    </row>
    <row r="111" spans="2:12" x14ac:dyDescent="0.2">
      <c r="B111" s="25" t="s">
        <v>167</v>
      </c>
      <c r="C111" s="79">
        <v>1.9640648868844111E-3</v>
      </c>
      <c r="D111" s="80">
        <v>4.4275839213077803E-2</v>
      </c>
      <c r="E111" s="81">
        <v>13747</v>
      </c>
      <c r="F111" s="82">
        <v>0</v>
      </c>
      <c r="H111" s="25" t="s">
        <v>167</v>
      </c>
      <c r="I111" s="90">
        <v>-9.7166505339783202E-3</v>
      </c>
      <c r="J111" s="27"/>
      <c r="K111" s="158">
        <f t="shared" si="6"/>
        <v>-0.21902614550515456</v>
      </c>
      <c r="L111" s="158">
        <f t="shared" si="7"/>
        <v>4.3102812890956073E-4</v>
      </c>
    </row>
    <row r="112" spans="2:12" x14ac:dyDescent="0.2">
      <c r="B112" s="25" t="s">
        <v>168</v>
      </c>
      <c r="C112" s="79">
        <v>5.1211173346912053E-2</v>
      </c>
      <c r="D112" s="80">
        <v>0.22043621257679122</v>
      </c>
      <c r="E112" s="81">
        <v>13747</v>
      </c>
      <c r="F112" s="82">
        <v>0</v>
      </c>
      <c r="H112" s="25" t="s">
        <v>168</v>
      </c>
      <c r="I112" s="90">
        <v>-3.1547865003050644E-2</v>
      </c>
      <c r="J112" s="27"/>
      <c r="K112" s="158">
        <f t="shared" si="6"/>
        <v>-0.135786500184162</v>
      </c>
      <c r="L112" s="158">
        <f t="shared" si="7"/>
        <v>7.3291187709614396E-3</v>
      </c>
    </row>
    <row r="113" spans="2:13" x14ac:dyDescent="0.2">
      <c r="B113" s="25" t="s">
        <v>169</v>
      </c>
      <c r="C113" s="79">
        <v>7.2743143958681894E-5</v>
      </c>
      <c r="D113" s="80">
        <v>8.5289591368869211E-3</v>
      </c>
      <c r="E113" s="81">
        <v>13747</v>
      </c>
      <c r="F113" s="82">
        <v>0</v>
      </c>
      <c r="H113" s="25" t="s">
        <v>169</v>
      </c>
      <c r="I113" s="90">
        <v>-2.6820512438136559E-3</v>
      </c>
      <c r="J113" s="27"/>
      <c r="K113" s="158">
        <f t="shared" si="6"/>
        <v>-0.31444119967407919</v>
      </c>
      <c r="L113" s="158">
        <f t="shared" si="7"/>
        <v>2.287510546152184E-5</v>
      </c>
    </row>
    <row r="114" spans="2:13" x14ac:dyDescent="0.2">
      <c r="B114" s="25" t="s">
        <v>170</v>
      </c>
      <c r="C114" s="79">
        <v>1.0184040154215465E-3</v>
      </c>
      <c r="D114" s="80">
        <v>3.1897349114486488E-2</v>
      </c>
      <c r="E114" s="81">
        <v>13747</v>
      </c>
      <c r="F114" s="82">
        <v>0</v>
      </c>
      <c r="H114" s="25" t="s">
        <v>170</v>
      </c>
      <c r="I114" s="90">
        <v>-4.2699227274912198E-3</v>
      </c>
      <c r="J114" s="27"/>
      <c r="K114" s="158">
        <f t="shared" si="6"/>
        <v>-0.13372817301305931</v>
      </c>
      <c r="L114" s="158">
        <f t="shared" si="7"/>
        <v>1.3632814550228138E-4</v>
      </c>
    </row>
    <row r="115" spans="2:13" x14ac:dyDescent="0.2">
      <c r="B115" s="25" t="s">
        <v>171</v>
      </c>
      <c r="C115" s="79">
        <v>7.2743143958681894E-5</v>
      </c>
      <c r="D115" s="80">
        <v>8.5289591368870512E-3</v>
      </c>
      <c r="E115" s="81">
        <v>13747</v>
      </c>
      <c r="F115" s="82">
        <v>0</v>
      </c>
      <c r="H115" s="25" t="s">
        <v>171</v>
      </c>
      <c r="I115" s="90">
        <v>9.0071612595063683E-4</v>
      </c>
      <c r="J115" s="27"/>
      <c r="K115" s="158">
        <f t="shared" si="6"/>
        <v>0.10559912300817348</v>
      </c>
      <c r="L115" s="158">
        <f t="shared" si="7"/>
        <v>-7.6821710321674295E-6</v>
      </c>
    </row>
    <row r="116" spans="2:13" x14ac:dyDescent="0.2">
      <c r="B116" s="25" t="s">
        <v>172</v>
      </c>
      <c r="C116" s="79">
        <v>2.9824689023059581E-3</v>
      </c>
      <c r="D116" s="80">
        <v>5.4532468350464519E-2</v>
      </c>
      <c r="E116" s="81">
        <v>13747</v>
      </c>
      <c r="F116" s="82">
        <v>0</v>
      </c>
      <c r="H116" s="25" t="s">
        <v>172</v>
      </c>
      <c r="I116" s="90">
        <v>-2.7542867476725735E-3</v>
      </c>
      <c r="J116" s="27"/>
      <c r="K116" s="158">
        <f t="shared" si="6"/>
        <v>-5.0356645429130209E-2</v>
      </c>
      <c r="L116" s="158">
        <f t="shared" si="7"/>
        <v>1.5063639738759221E-4</v>
      </c>
    </row>
    <row r="117" spans="2:13" x14ac:dyDescent="0.2">
      <c r="B117" s="25" t="s">
        <v>173</v>
      </c>
      <c r="C117" s="79">
        <v>8.0017458354550083E-4</v>
      </c>
      <c r="D117" s="80">
        <v>2.8277066132316338E-2</v>
      </c>
      <c r="E117" s="81">
        <v>13747</v>
      </c>
      <c r="F117" s="82">
        <v>0</v>
      </c>
      <c r="H117" s="25" t="s">
        <v>173</v>
      </c>
      <c r="I117" s="90">
        <v>-2.5704524518485403E-3</v>
      </c>
      <c r="J117" s="27"/>
      <c r="K117" s="158">
        <f t="shared" si="6"/>
        <v>-9.08296366076351E-2</v>
      </c>
      <c r="L117" s="158">
        <f t="shared" si="7"/>
        <v>7.2737769560569761E-5</v>
      </c>
    </row>
    <row r="118" spans="2:13" x14ac:dyDescent="0.2">
      <c r="B118" s="25" t="s">
        <v>174</v>
      </c>
      <c r="C118" s="79">
        <v>1.6294464246744744E-2</v>
      </c>
      <c r="D118" s="80">
        <v>0.12661011319415777</v>
      </c>
      <c r="E118" s="81">
        <v>13747</v>
      </c>
      <c r="F118" s="82">
        <v>0</v>
      </c>
      <c r="H118" s="25" t="s">
        <v>174</v>
      </c>
      <c r="I118" s="90">
        <v>1.3410342996868522E-3</v>
      </c>
      <c r="J118" s="27"/>
      <c r="K118" s="158">
        <f t="shared" si="6"/>
        <v>1.0419253493707627E-2</v>
      </c>
      <c r="L118" s="158">
        <f t="shared" si="7"/>
        <v>-1.7258838886271598E-4</v>
      </c>
    </row>
    <row r="119" spans="2:13" x14ac:dyDescent="0.2">
      <c r="B119" s="25" t="s">
        <v>175</v>
      </c>
      <c r="C119" s="79">
        <v>4.2409252927911548E-2</v>
      </c>
      <c r="D119" s="80">
        <v>0.2015283170165213</v>
      </c>
      <c r="E119" s="81">
        <v>13747</v>
      </c>
      <c r="F119" s="82">
        <v>0</v>
      </c>
      <c r="H119" s="25" t="s">
        <v>175</v>
      </c>
      <c r="I119" s="90">
        <v>4.172783833155403E-2</v>
      </c>
      <c r="J119" s="27"/>
      <c r="K119" s="158">
        <f t="shared" si="6"/>
        <v>0.19827581787595824</v>
      </c>
      <c r="L119" s="158">
        <f t="shared" si="7"/>
        <v>-8.7811304938987898E-3</v>
      </c>
    </row>
    <row r="120" spans="2:13" x14ac:dyDescent="0.2">
      <c r="B120" s="25" t="s">
        <v>176</v>
      </c>
      <c r="C120" s="79">
        <v>5.8194515166945515E-4</v>
      </c>
      <c r="D120" s="80">
        <v>2.4117396262294092E-2</v>
      </c>
      <c r="E120" s="81">
        <v>13747</v>
      </c>
      <c r="F120" s="82">
        <v>0</v>
      </c>
      <c r="H120" s="25" t="s">
        <v>176</v>
      </c>
      <c r="I120" s="90">
        <v>5.8461853123495397E-3</v>
      </c>
      <c r="J120" s="27"/>
      <c r="K120" s="158">
        <f t="shared" si="6"/>
        <v>0.24226425977359964</v>
      </c>
      <c r="L120" s="158">
        <f t="shared" si="7"/>
        <v>-1.4106660442454304E-4</v>
      </c>
    </row>
    <row r="121" spans="2:13" x14ac:dyDescent="0.2">
      <c r="B121" s="25" t="s">
        <v>177</v>
      </c>
      <c r="C121" s="79">
        <v>1.2948279624645377E-2</v>
      </c>
      <c r="D121" s="80">
        <v>0.11305552374672032</v>
      </c>
      <c r="E121" s="81">
        <v>13747</v>
      </c>
      <c r="F121" s="82">
        <v>0</v>
      </c>
      <c r="H121" s="25" t="s">
        <v>177</v>
      </c>
      <c r="I121" s="90">
        <v>1.5649748736787469E-2</v>
      </c>
      <c r="J121" s="27"/>
      <c r="K121" s="158">
        <f t="shared" si="6"/>
        <v>0.13663296495529451</v>
      </c>
      <c r="L121" s="158">
        <f t="shared" si="7"/>
        <v>-1.7923699434035246E-3</v>
      </c>
    </row>
    <row r="122" spans="2:13" x14ac:dyDescent="0.2">
      <c r="B122" s="25" t="s">
        <v>178</v>
      </c>
      <c r="C122" s="79">
        <v>0.11558885575034553</v>
      </c>
      <c r="D122" s="80">
        <v>0.31974287968463949</v>
      </c>
      <c r="E122" s="81">
        <v>13747</v>
      </c>
      <c r="F122" s="82">
        <v>0</v>
      </c>
      <c r="H122" s="25" t="s">
        <v>178</v>
      </c>
      <c r="I122" s="90">
        <v>7.4095105234380801E-2</v>
      </c>
      <c r="J122" s="27"/>
      <c r="K122" s="158">
        <f t="shared" si="6"/>
        <v>0.20494760311244359</v>
      </c>
      <c r="L122" s="158">
        <f t="shared" si="7"/>
        <v>-2.6785798761776013E-2</v>
      </c>
    </row>
    <row r="123" spans="2:13" x14ac:dyDescent="0.2">
      <c r="B123" s="25" t="s">
        <v>179</v>
      </c>
      <c r="C123" s="79">
        <v>5.0920200771077326E-4</v>
      </c>
      <c r="D123" s="80">
        <v>2.2560579465364706E-2</v>
      </c>
      <c r="E123" s="81">
        <v>13747</v>
      </c>
      <c r="F123" s="82">
        <v>0</v>
      </c>
      <c r="H123" s="25" t="s">
        <v>179</v>
      </c>
      <c r="I123" s="90">
        <v>1.7676897449689561E-3</v>
      </c>
      <c r="J123" s="27"/>
      <c r="K123" s="158">
        <f t="shared" si="6"/>
        <v>7.8313131828648574E-2</v>
      </c>
      <c r="L123" s="158">
        <f t="shared" si="7"/>
        <v>-3.9897519854478889E-5</v>
      </c>
    </row>
    <row r="124" spans="2:13" x14ac:dyDescent="0.2">
      <c r="B124" s="25" t="s">
        <v>180</v>
      </c>
      <c r="C124" s="79">
        <v>0.57416163526587627</v>
      </c>
      <c r="D124" s="80">
        <v>0.49448745065071814</v>
      </c>
      <c r="E124" s="81">
        <v>13747</v>
      </c>
      <c r="F124" s="82">
        <v>0</v>
      </c>
      <c r="H124" s="25" t="s">
        <v>180</v>
      </c>
      <c r="I124" s="90">
        <v>-4.9219134869415551E-2</v>
      </c>
      <c r="J124" s="27"/>
      <c r="K124" s="158">
        <f t="shared" si="6"/>
        <v>-4.2386102779431112E-2</v>
      </c>
      <c r="L124" s="158">
        <f t="shared" si="7"/>
        <v>5.714955743731634E-2</v>
      </c>
    </row>
    <row r="125" spans="2:13" x14ac:dyDescent="0.2">
      <c r="B125" s="25" t="s">
        <v>181</v>
      </c>
      <c r="C125" s="79">
        <v>1.8913217429257292E-3</v>
      </c>
      <c r="D125" s="80">
        <v>4.3449763813636418E-2</v>
      </c>
      <c r="E125" s="81">
        <v>13747</v>
      </c>
      <c r="F125" s="82">
        <v>0</v>
      </c>
      <c r="H125" s="25" t="s">
        <v>181</v>
      </c>
      <c r="I125" s="90">
        <v>3.258073924526265E-5</v>
      </c>
      <c r="J125" s="27"/>
      <c r="K125" s="158">
        <f t="shared" si="6"/>
        <v>7.4843027281362533E-4</v>
      </c>
      <c r="L125" s="158">
        <f t="shared" si="7"/>
        <v>-1.418204729477025E-6</v>
      </c>
    </row>
    <row r="126" spans="2:13" x14ac:dyDescent="0.2">
      <c r="B126" s="25" t="s">
        <v>79</v>
      </c>
      <c r="C126" s="79">
        <v>0.55059285662326329</v>
      </c>
      <c r="D126" s="80">
        <v>0.49745187079562631</v>
      </c>
      <c r="E126" s="81">
        <v>13747</v>
      </c>
      <c r="F126" s="82">
        <v>0</v>
      </c>
      <c r="H126" s="25" t="s">
        <v>79</v>
      </c>
      <c r="I126" s="90">
        <v>8.3343753131513432E-3</v>
      </c>
      <c r="J126" s="27"/>
      <c r="K126" s="158">
        <f t="shared" si="6"/>
        <v>7.5294275108913145E-3</v>
      </c>
      <c r="L126" s="158">
        <f t="shared" si="7"/>
        <v>-9.2247065118058209E-3</v>
      </c>
    </row>
    <row r="127" spans="2:13" x14ac:dyDescent="0.2">
      <c r="B127" s="25" t="s">
        <v>80</v>
      </c>
      <c r="C127" s="79">
        <v>0.75725612860987856</v>
      </c>
      <c r="D127" s="80">
        <v>0.42875710706420922</v>
      </c>
      <c r="E127" s="81">
        <v>13747</v>
      </c>
      <c r="F127" s="82">
        <v>0</v>
      </c>
      <c r="H127" s="25" t="s">
        <v>80</v>
      </c>
      <c r="I127" s="90">
        <v>-7.8420825219081196E-4</v>
      </c>
      <c r="J127" s="27"/>
      <c r="K127" s="158">
        <f t="shared" si="6"/>
        <v>-4.4398505348710275E-4</v>
      </c>
      <c r="L127" s="158">
        <f t="shared" si="7"/>
        <v>1.3850417760865271E-3</v>
      </c>
    </row>
    <row r="128" spans="2:13" x14ac:dyDescent="0.2">
      <c r="B128" s="25" t="s">
        <v>81</v>
      </c>
      <c r="C128" s="83">
        <v>2.898741543609515</v>
      </c>
      <c r="D128" s="84">
        <v>1.7517019685873756</v>
      </c>
      <c r="E128" s="81">
        <v>13747</v>
      </c>
      <c r="F128" s="82">
        <v>0</v>
      </c>
      <c r="H128" s="25" t="s">
        <v>81</v>
      </c>
      <c r="I128" s="90">
        <v>-3.3219072982778909E-2</v>
      </c>
      <c r="J128" s="27"/>
      <c r="K128" s="158"/>
      <c r="L128" s="158"/>
      <c r="M128" s="2" t="str">
        <f>"((memsleep-"&amp;C128&amp;")/"&amp;D128&amp;")*("&amp;I128&amp;")"</f>
        <v>((memsleep-2.89874154360951)/1.75170196858738)*(-0.0332190729827789)</v>
      </c>
    </row>
    <row r="129" spans="2:12" x14ac:dyDescent="0.2">
      <c r="B129" s="25" t="s">
        <v>182</v>
      </c>
      <c r="C129" s="85">
        <v>0.21277369607914454</v>
      </c>
      <c r="D129" s="86">
        <v>0.40928380834745304</v>
      </c>
      <c r="E129" s="81">
        <v>13747</v>
      </c>
      <c r="F129" s="82">
        <v>0</v>
      </c>
      <c r="H129" s="25" t="s">
        <v>182</v>
      </c>
      <c r="I129" s="90">
        <v>-5.1319457818962836E-3</v>
      </c>
      <c r="J129" s="27"/>
      <c r="K129" s="158">
        <f t="shared" si="6"/>
        <v>-9.8709077354332056E-3</v>
      </c>
      <c r="L129" s="158">
        <f t="shared" si="7"/>
        <v>2.6679361602422961E-3</v>
      </c>
    </row>
    <row r="130" spans="2:12" x14ac:dyDescent="0.2">
      <c r="B130" s="25" t="s">
        <v>183</v>
      </c>
      <c r="C130" s="85">
        <v>5.877646031861497E-2</v>
      </c>
      <c r="D130" s="86">
        <v>0.23521439710310549</v>
      </c>
      <c r="E130" s="81">
        <v>13747</v>
      </c>
      <c r="F130" s="82">
        <v>0</v>
      </c>
      <c r="H130" s="25" t="s">
        <v>183</v>
      </c>
      <c r="I130" s="90">
        <v>7.9225718431430664E-4</v>
      </c>
      <c r="J130" s="27"/>
      <c r="K130" s="158">
        <f t="shared" si="6"/>
        <v>3.1702613468487981E-3</v>
      </c>
      <c r="L130" s="158">
        <f t="shared" si="7"/>
        <v>-1.9797288571402958E-4</v>
      </c>
    </row>
    <row r="131" spans="2:12" x14ac:dyDescent="0.2">
      <c r="B131" s="25" t="s">
        <v>184</v>
      </c>
      <c r="C131" s="85">
        <v>2.3350549210736891E-2</v>
      </c>
      <c r="D131" s="86">
        <v>0.15101973418158865</v>
      </c>
      <c r="E131" s="81">
        <v>13747</v>
      </c>
      <c r="F131" s="82">
        <v>0</v>
      </c>
      <c r="H131" s="25" t="s">
        <v>184</v>
      </c>
      <c r="I131" s="90">
        <v>1.645142165187005E-3</v>
      </c>
      <c r="J131" s="27"/>
      <c r="K131" s="158">
        <f t="shared" si="6"/>
        <v>1.0639186996370899E-2</v>
      </c>
      <c r="L131" s="158">
        <f t="shared" si="7"/>
        <v>-2.5437055160398169E-4</v>
      </c>
    </row>
    <row r="132" spans="2:12" x14ac:dyDescent="0.2">
      <c r="B132" s="25" t="s">
        <v>185</v>
      </c>
      <c r="C132" s="85">
        <v>6.7360151305739427E-2</v>
      </c>
      <c r="D132" s="86">
        <v>0.25065380822847255</v>
      </c>
      <c r="E132" s="81">
        <v>13747</v>
      </c>
      <c r="F132" s="82">
        <v>0</v>
      </c>
      <c r="H132" s="25" t="s">
        <v>185</v>
      </c>
      <c r="I132" s="90">
        <v>-2.1273694027382058E-2</v>
      </c>
      <c r="J132" s="27"/>
      <c r="K132" s="158">
        <f t="shared" si="6"/>
        <v>-7.91557683447629E-2</v>
      </c>
      <c r="L132" s="158">
        <f t="shared" si="7"/>
        <v>5.7170455882731789E-3</v>
      </c>
    </row>
    <row r="133" spans="2:12" x14ac:dyDescent="0.2">
      <c r="B133" s="25" t="s">
        <v>186</v>
      </c>
      <c r="C133" s="85">
        <v>1.5130573943405834E-2</v>
      </c>
      <c r="D133" s="86">
        <v>0.12207671254800316</v>
      </c>
      <c r="E133" s="81">
        <v>13747</v>
      </c>
      <c r="F133" s="82">
        <v>0</v>
      </c>
      <c r="H133" s="25" t="s">
        <v>186</v>
      </c>
      <c r="I133" s="90">
        <v>-2.3100901503661825E-3</v>
      </c>
      <c r="J133" s="27"/>
      <c r="K133" s="158">
        <f t="shared" si="6"/>
        <v>-1.8636946498993417E-2</v>
      </c>
      <c r="L133" s="158">
        <f t="shared" si="7"/>
        <v>2.863198812165323E-4</v>
      </c>
    </row>
    <row r="134" spans="2:12" x14ac:dyDescent="0.2">
      <c r="B134" s="25" t="s">
        <v>187</v>
      </c>
      <c r="C134" s="85">
        <v>1.1493416745471739E-2</v>
      </c>
      <c r="D134" s="86">
        <v>0.1065933611211731</v>
      </c>
      <c r="E134" s="81">
        <v>13747</v>
      </c>
      <c r="F134" s="82">
        <v>0</v>
      </c>
      <c r="H134" s="25" t="s">
        <v>187</v>
      </c>
      <c r="I134" s="90">
        <v>4.4050115128320775E-3</v>
      </c>
      <c r="J134" s="27"/>
      <c r="K134" s="158">
        <f t="shared" si="6"/>
        <v>4.0850413514932939E-2</v>
      </c>
      <c r="L134" s="158">
        <f t="shared" si="7"/>
        <v>-4.7496985321652846E-4</v>
      </c>
    </row>
    <row r="135" spans="2:12" x14ac:dyDescent="0.2">
      <c r="B135" s="25" t="s">
        <v>188</v>
      </c>
      <c r="C135" s="85">
        <v>2.6187531825125482E-3</v>
      </c>
      <c r="D135" s="86">
        <v>5.1108564111904717E-2</v>
      </c>
      <c r="E135" s="81">
        <v>13747</v>
      </c>
      <c r="F135" s="82">
        <v>0</v>
      </c>
      <c r="H135" s="25" t="s">
        <v>188</v>
      </c>
      <c r="I135" s="90">
        <v>-4.2639561341321311E-4</v>
      </c>
      <c r="J135" s="27"/>
      <c r="K135" s="158">
        <f t="shared" si="6"/>
        <v>-8.3210905243279489E-3</v>
      </c>
      <c r="L135" s="158">
        <f t="shared" si="7"/>
        <v>2.1848097066283002E-5</v>
      </c>
    </row>
    <row r="136" spans="2:12" x14ac:dyDescent="0.2">
      <c r="B136" s="25" t="s">
        <v>189</v>
      </c>
      <c r="C136" s="85">
        <v>7.2743143958681894E-5</v>
      </c>
      <c r="D136" s="86">
        <v>8.5289591368865603E-3</v>
      </c>
      <c r="E136" s="81">
        <v>13747</v>
      </c>
      <c r="F136" s="82">
        <v>0</v>
      </c>
      <c r="H136" s="25" t="s">
        <v>189</v>
      </c>
      <c r="I136" s="90">
        <v>-4.5647631396193147E-4</v>
      </c>
      <c r="J136" s="27"/>
      <c r="K136" s="158">
        <f t="shared" si="6"/>
        <v>-5.3516859573832211E-2</v>
      </c>
      <c r="L136" s="158">
        <f t="shared" si="7"/>
        <v>3.8932678287379752E-6</v>
      </c>
    </row>
    <row r="137" spans="2:12" x14ac:dyDescent="0.2">
      <c r="B137" s="25" t="s">
        <v>190</v>
      </c>
      <c r="C137" s="85">
        <v>2.1822943187604568E-4</v>
      </c>
      <c r="D137" s="86">
        <v>1.4771515838815721E-2</v>
      </c>
      <c r="E137" s="81">
        <v>13747</v>
      </c>
      <c r="F137" s="82">
        <v>0</v>
      </c>
      <c r="H137" s="25" t="s">
        <v>190</v>
      </c>
      <c r="I137" s="90">
        <v>-6.7492663543251277E-4</v>
      </c>
      <c r="J137" s="27"/>
      <c r="K137" s="158">
        <f t="shared" si="6"/>
        <v>-4.5681117221778887E-2</v>
      </c>
      <c r="L137" s="158">
        <f t="shared" si="7"/>
        <v>9.9711402550448658E-6</v>
      </c>
    </row>
    <row r="138" spans="2:12" x14ac:dyDescent="0.2">
      <c r="B138" s="25" t="s">
        <v>191</v>
      </c>
      <c r="C138" s="85">
        <v>2.6187531825125482E-3</v>
      </c>
      <c r="D138" s="86">
        <v>5.1108564111902864E-2</v>
      </c>
      <c r="E138" s="81">
        <v>13747</v>
      </c>
      <c r="F138" s="82">
        <v>0</v>
      </c>
      <c r="H138" s="25" t="s">
        <v>191</v>
      </c>
      <c r="I138" s="90">
        <v>1.3995436630005814E-3</v>
      </c>
      <c r="J138" s="27"/>
      <c r="K138" s="158">
        <f t="shared" si="6"/>
        <v>2.731202936014283E-2</v>
      </c>
      <c r="L138" s="158">
        <f t="shared" si="7"/>
        <v>-7.1711257892578364E-5</v>
      </c>
    </row>
    <row r="139" spans="2:12" x14ac:dyDescent="0.2">
      <c r="B139" s="25" t="s">
        <v>192</v>
      </c>
      <c r="C139" s="85">
        <v>3.6371571979340947E-4</v>
      </c>
      <c r="D139" s="86">
        <v>1.9068557386296155E-2</v>
      </c>
      <c r="E139" s="81">
        <v>13747</v>
      </c>
      <c r="F139" s="82">
        <v>0</v>
      </c>
      <c r="H139" s="25" t="s">
        <v>192</v>
      </c>
      <c r="I139" s="90">
        <v>1.4888242042625671E-3</v>
      </c>
      <c r="J139" s="27"/>
      <c r="K139" s="158">
        <f t="shared" si="6"/>
        <v>7.8049045103172815E-2</v>
      </c>
      <c r="L139" s="158">
        <f t="shared" si="7"/>
        <v>-2.8397993415504595E-5</v>
      </c>
    </row>
    <row r="140" spans="2:12" x14ac:dyDescent="0.2">
      <c r="B140" s="25" t="s">
        <v>193</v>
      </c>
      <c r="C140" s="85">
        <v>3.6371571979340947E-4</v>
      </c>
      <c r="D140" s="86">
        <v>1.9068557386297137E-2</v>
      </c>
      <c r="E140" s="81">
        <v>13747</v>
      </c>
      <c r="F140" s="82">
        <v>0</v>
      </c>
      <c r="H140" s="25" t="s">
        <v>193</v>
      </c>
      <c r="I140" s="90">
        <v>3.3092543817876807E-3</v>
      </c>
      <c r="J140" s="27"/>
      <c r="K140" s="158">
        <f t="shared" si="6"/>
        <v>0.17348196231800045</v>
      </c>
      <c r="L140" s="158">
        <f t="shared" si="7"/>
        <v>-6.3121074922864375E-5</v>
      </c>
    </row>
    <row r="141" spans="2:12" x14ac:dyDescent="0.2">
      <c r="B141" s="25" t="s">
        <v>194</v>
      </c>
      <c r="C141" s="85">
        <v>2.3277806066778206E-3</v>
      </c>
      <c r="D141" s="86">
        <v>4.8192644587439701E-2</v>
      </c>
      <c r="E141" s="81">
        <v>13747</v>
      </c>
      <c r="F141" s="82">
        <v>0</v>
      </c>
      <c r="H141" s="25" t="s">
        <v>194</v>
      </c>
      <c r="I141" s="90">
        <v>6.0915671706400336E-4</v>
      </c>
      <c r="J141" s="27"/>
      <c r="K141" s="158">
        <f t="shared" si="6"/>
        <v>1.261061182830351E-2</v>
      </c>
      <c r="L141" s="158">
        <f t="shared" si="7"/>
        <v>-2.9423228472891894E-5</v>
      </c>
    </row>
    <row r="142" spans="2:12" x14ac:dyDescent="0.2">
      <c r="B142" s="25" t="s">
        <v>195</v>
      </c>
      <c r="C142" s="85">
        <v>1.4548628791736379E-4</v>
      </c>
      <c r="D142" s="86">
        <v>1.2061330938892133E-2</v>
      </c>
      <c r="E142" s="81">
        <v>13747</v>
      </c>
      <c r="F142" s="82">
        <v>0</v>
      </c>
      <c r="H142" s="25" t="s">
        <v>195</v>
      </c>
      <c r="I142" s="90">
        <v>2.1091112736545794E-3</v>
      </c>
      <c r="J142" s="27"/>
      <c r="K142" s="158">
        <f t="shared" si="6"/>
        <v>0.17484010989903825</v>
      </c>
      <c r="L142" s="158">
        <f t="shared" si="7"/>
        <v>-2.5440539817975738E-5</v>
      </c>
    </row>
    <row r="143" spans="2:12" x14ac:dyDescent="0.2">
      <c r="B143" s="25" t="s">
        <v>196</v>
      </c>
      <c r="C143" s="85">
        <v>9.1583618243980508E-2</v>
      </c>
      <c r="D143" s="86">
        <v>0.28844776216239448</v>
      </c>
      <c r="E143" s="81">
        <v>13747</v>
      </c>
      <c r="F143" s="82">
        <v>0</v>
      </c>
      <c r="H143" s="25" t="s">
        <v>196</v>
      </c>
      <c r="I143" s="90">
        <v>-1.8452504462576253E-2</v>
      </c>
      <c r="J143" s="27"/>
      <c r="K143" s="158">
        <f t="shared" si="6"/>
        <v>-5.8112974122479399E-2</v>
      </c>
      <c r="L143" s="158">
        <f t="shared" si="7"/>
        <v>5.8587631662557309E-3</v>
      </c>
    </row>
    <row r="144" spans="2:12" x14ac:dyDescent="0.2">
      <c r="B144" s="25" t="s">
        <v>197</v>
      </c>
      <c r="C144" s="85">
        <v>0.12846439223103223</v>
      </c>
      <c r="D144" s="86">
        <v>0.33461834553506681</v>
      </c>
      <c r="E144" s="81">
        <v>13747</v>
      </c>
      <c r="F144" s="82">
        <v>0</v>
      </c>
      <c r="H144" s="25" t="s">
        <v>197</v>
      </c>
      <c r="I144" s="90">
        <v>-1.8053218288026331E-2</v>
      </c>
      <c r="J144" s="27"/>
      <c r="K144" s="158">
        <f t="shared" si="6"/>
        <v>-4.7020800810193483E-2</v>
      </c>
      <c r="L144" s="158">
        <f t="shared" si="7"/>
        <v>6.9308683941909444E-3</v>
      </c>
    </row>
    <row r="145" spans="2:13" x14ac:dyDescent="0.2">
      <c r="B145" s="25" t="s">
        <v>198</v>
      </c>
      <c r="C145" s="85">
        <v>0.37702771513784822</v>
      </c>
      <c r="D145" s="86">
        <v>0.48465957552657823</v>
      </c>
      <c r="E145" s="81">
        <v>13747</v>
      </c>
      <c r="F145" s="82">
        <v>0</v>
      </c>
      <c r="H145" s="25" t="s">
        <v>198</v>
      </c>
      <c r="I145" s="90">
        <v>1.753237472626901E-2</v>
      </c>
      <c r="J145" s="27"/>
      <c r="K145" s="158">
        <f t="shared" si="6"/>
        <v>2.2535784071564858E-2</v>
      </c>
      <c r="L145" s="158">
        <f t="shared" si="7"/>
        <v>-1.3638833353914135E-2</v>
      </c>
    </row>
    <row r="146" spans="2:13" ht="15.75" thickBot="1" x14ac:dyDescent="0.25">
      <c r="B146" s="26" t="s">
        <v>82</v>
      </c>
      <c r="C146" s="96">
        <v>1.9741046630609562</v>
      </c>
      <c r="D146" s="97">
        <v>5.6573545885036944</v>
      </c>
      <c r="E146" s="87">
        <v>13747</v>
      </c>
      <c r="F146" s="88">
        <v>65</v>
      </c>
      <c r="H146" s="26" t="s">
        <v>82</v>
      </c>
      <c r="I146" s="91">
        <v>1.0293420637413765E-2</v>
      </c>
      <c r="J146" s="27"/>
      <c r="K146" s="158"/>
      <c r="L146" s="158"/>
      <c r="M146" s="2" t="str">
        <f>"((landarea-"&amp;C146&amp;")/"&amp;D146&amp;")*("&amp;I146&amp;")"</f>
        <v>((landarea-1.97410466306096)/5.65735458850369)*(0.0102934206374138)</v>
      </c>
    </row>
    <row r="147" spans="2:13" ht="24" customHeight="1" thickTop="1" thickBot="1" x14ac:dyDescent="0.25">
      <c r="B147" s="134" t="s">
        <v>46</v>
      </c>
      <c r="C147" s="134"/>
      <c r="D147" s="134"/>
      <c r="E147" s="134"/>
      <c r="F147" s="134"/>
      <c r="H147" s="134" t="s">
        <v>7</v>
      </c>
      <c r="I147" s="134"/>
      <c r="J147" s="29"/>
    </row>
  </sheetData>
  <mergeCells count="7">
    <mergeCell ref="K5:L5"/>
    <mergeCell ref="B147:F147"/>
    <mergeCell ref="H4:I4"/>
    <mergeCell ref="H5:H6"/>
    <mergeCell ref="H147:I147"/>
    <mergeCell ref="B5:F5"/>
    <mergeCell ref="B6"/>
  </mergeCells>
  <pageMargins left="0.25" right="0.2" top="0.25" bottom="0.25" header="0.55000000000000004" footer="0.05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0"/>
  <sheetViews>
    <sheetView zoomScale="90" zoomScaleNormal="90" workbookViewId="0"/>
  </sheetViews>
  <sheetFormatPr defaultRowHeight="15" x14ac:dyDescent="0.25"/>
  <cols>
    <col min="2" max="2" width="57.140625" customWidth="1"/>
    <col min="3" max="3" width="12.28515625" customWidth="1"/>
    <col min="4" max="4" width="10.85546875" customWidth="1"/>
    <col min="5" max="5" width="29.140625" customWidth="1"/>
    <col min="6" max="6" width="10.7109375" customWidth="1"/>
  </cols>
  <sheetData>
    <row r="1" spans="1:10" x14ac:dyDescent="0.25">
      <c r="A1" t="s">
        <v>12</v>
      </c>
      <c r="E1" s="2" t="s">
        <v>205</v>
      </c>
    </row>
    <row r="3" spans="1:10" x14ac:dyDescent="0.25">
      <c r="A3" t="s">
        <v>206</v>
      </c>
    </row>
    <row r="5" spans="1:10" ht="15.75" customHeight="1" thickBot="1" x14ac:dyDescent="0.3">
      <c r="D5" s="142" t="s">
        <v>21</v>
      </c>
      <c r="E5" s="142"/>
      <c r="F5" s="142"/>
      <c r="G5" s="142"/>
      <c r="H5" s="142"/>
      <c r="I5" s="142"/>
      <c r="J5" s="142"/>
    </row>
    <row r="6" spans="1:10" ht="25.5" customHeight="1" thickTop="1" x14ac:dyDescent="0.25">
      <c r="D6" s="143" t="s">
        <v>13</v>
      </c>
      <c r="E6" s="144"/>
      <c r="F6" s="147" t="s">
        <v>14</v>
      </c>
      <c r="G6" s="148"/>
      <c r="H6" s="31" t="s">
        <v>15</v>
      </c>
      <c r="I6" s="148" t="s">
        <v>16</v>
      </c>
      <c r="J6" s="150" t="s">
        <v>17</v>
      </c>
    </row>
    <row r="7" spans="1:10" ht="15.75" thickBot="1" x14ac:dyDescent="0.3">
      <c r="D7" s="145"/>
      <c r="E7" s="146"/>
      <c r="F7" s="32" t="s">
        <v>18</v>
      </c>
      <c r="G7" s="33" t="s">
        <v>19</v>
      </c>
      <c r="H7" s="33" t="s">
        <v>20</v>
      </c>
      <c r="I7" s="149"/>
      <c r="J7" s="151"/>
    </row>
    <row r="8" spans="1:10" ht="15.75" thickTop="1" x14ac:dyDescent="0.25">
      <c r="D8" s="139" t="s">
        <v>5</v>
      </c>
      <c r="E8" s="34" t="s">
        <v>83</v>
      </c>
      <c r="F8" s="98">
        <v>0.61916680257935575</v>
      </c>
      <c r="G8" s="99">
        <v>1.215988236153164E-3</v>
      </c>
      <c r="H8" s="100"/>
      <c r="I8" s="101">
        <v>509.18815180163182</v>
      </c>
      <c r="J8" s="102">
        <v>0</v>
      </c>
    </row>
    <row r="9" spans="1:10" ht="15.75" thickBot="1" x14ac:dyDescent="0.3">
      <c r="D9" s="140"/>
      <c r="E9" s="35" t="s">
        <v>84</v>
      </c>
      <c r="F9" s="103">
        <v>0.88255560149611612</v>
      </c>
      <c r="G9" s="104">
        <v>1.2160743756521636E-3</v>
      </c>
      <c r="H9" s="104">
        <v>0.99336732606778255</v>
      </c>
      <c r="I9" s="105">
        <v>725.74146710624825</v>
      </c>
      <c r="J9" s="106">
        <v>0</v>
      </c>
    </row>
    <row r="10" spans="1:10" ht="15.75" customHeight="1" thickTop="1" x14ac:dyDescent="0.25">
      <c r="D10" s="141" t="s">
        <v>42</v>
      </c>
      <c r="E10" s="141"/>
      <c r="F10" s="141"/>
      <c r="G10" s="141"/>
      <c r="H10" s="141"/>
      <c r="I10" s="141"/>
      <c r="J10" s="141"/>
    </row>
    <row r="12" spans="1:10" x14ac:dyDescent="0.25">
      <c r="E12" t="str">
        <f>"Combined Score="&amp;F8&amp;" + "&amp;F9&amp;" * Urban Score"</f>
        <v>Combined Score=0.619166802579356 + 0.882555601496116 * Urban Score</v>
      </c>
    </row>
    <row r="14" spans="1:10" x14ac:dyDescent="0.25">
      <c r="A14" t="s">
        <v>11</v>
      </c>
    </row>
    <row r="16" spans="1:10" ht="15.75" customHeight="1" thickBot="1" x14ac:dyDescent="0.3">
      <c r="D16" s="142" t="s">
        <v>21</v>
      </c>
      <c r="E16" s="142"/>
      <c r="F16" s="142"/>
      <c r="G16" s="142"/>
      <c r="H16" s="142"/>
      <c r="I16" s="142"/>
      <c r="J16" s="142"/>
    </row>
    <row r="17" spans="1:10" ht="25.5" customHeight="1" thickTop="1" x14ac:dyDescent="0.25">
      <c r="D17" s="143" t="s">
        <v>13</v>
      </c>
      <c r="E17" s="144"/>
      <c r="F17" s="147" t="s">
        <v>14</v>
      </c>
      <c r="G17" s="148"/>
      <c r="H17" s="31" t="s">
        <v>15</v>
      </c>
      <c r="I17" s="148" t="s">
        <v>16</v>
      </c>
      <c r="J17" s="150" t="s">
        <v>17</v>
      </c>
    </row>
    <row r="18" spans="1:10" ht="15.75" thickBot="1" x14ac:dyDescent="0.3">
      <c r="D18" s="145"/>
      <c r="E18" s="146"/>
      <c r="F18" s="32" t="s">
        <v>18</v>
      </c>
      <c r="G18" s="33" t="s">
        <v>19</v>
      </c>
      <c r="H18" s="33" t="s">
        <v>20</v>
      </c>
      <c r="I18" s="149"/>
      <c r="J18" s="151"/>
    </row>
    <row r="19" spans="1:10" ht="15.75" thickTop="1" x14ac:dyDescent="0.25">
      <c r="D19" s="139" t="s">
        <v>5</v>
      </c>
      <c r="E19" s="34" t="s">
        <v>83</v>
      </c>
      <c r="F19" s="98">
        <v>-0.31793834723268111</v>
      </c>
      <c r="G19" s="99">
        <v>7.7526570779677553E-4</v>
      </c>
      <c r="H19" s="100"/>
      <c r="I19" s="101">
        <v>-410.10242557513448</v>
      </c>
      <c r="J19" s="102">
        <v>0</v>
      </c>
    </row>
    <row r="20" spans="1:10" ht="23.45" customHeight="1" thickBot="1" x14ac:dyDescent="0.3">
      <c r="D20" s="140"/>
      <c r="E20" s="35" t="s">
        <v>85</v>
      </c>
      <c r="F20" s="103">
        <v>0.89555147194999973</v>
      </c>
      <c r="G20" s="104">
        <v>7.7529390696775332E-4</v>
      </c>
      <c r="H20" s="104">
        <v>0.99488875447245173</v>
      </c>
      <c r="I20" s="105">
        <v>1155.1122276358201</v>
      </c>
      <c r="J20" s="106">
        <v>0</v>
      </c>
    </row>
    <row r="21" spans="1:10" ht="15.75" customHeight="1" thickTop="1" x14ac:dyDescent="0.25">
      <c r="D21" s="141" t="s">
        <v>42</v>
      </c>
      <c r="E21" s="141"/>
      <c r="F21" s="141"/>
      <c r="G21" s="141"/>
      <c r="H21" s="141"/>
      <c r="I21" s="141"/>
      <c r="J21" s="141"/>
    </row>
    <row r="23" spans="1:10" x14ac:dyDescent="0.25">
      <c r="E23" t="str">
        <f>"Combined Score="&amp;F19&amp;" + "&amp;F20&amp;" * Rural Score"</f>
        <v>Combined Score=-0.317938347232681 + 0.89555147195 * Rural Score</v>
      </c>
    </row>
    <row r="26" spans="1:10" x14ac:dyDescent="0.25">
      <c r="A26" t="s">
        <v>22</v>
      </c>
    </row>
    <row r="28" spans="1:10" x14ac:dyDescent="0.25">
      <c r="D28" s="142" t="s">
        <v>23</v>
      </c>
      <c r="E28" s="142"/>
      <c r="F28" s="142"/>
    </row>
    <row r="29" spans="1:10" ht="15.75" thickBot="1" x14ac:dyDescent="0.3">
      <c r="D29" s="36" t="s">
        <v>43</v>
      </c>
      <c r="E29" s="37"/>
      <c r="F29" s="37"/>
    </row>
    <row r="30" spans="1:10" ht="15.75" thickTop="1" x14ac:dyDescent="0.25">
      <c r="D30" s="154" t="s">
        <v>24</v>
      </c>
      <c r="E30" s="34" t="s">
        <v>25</v>
      </c>
      <c r="F30" s="107">
        <v>20805.999849999909</v>
      </c>
    </row>
    <row r="31" spans="1:10" x14ac:dyDescent="0.25">
      <c r="D31" s="152"/>
      <c r="E31" s="38" t="s">
        <v>26</v>
      </c>
      <c r="F31" s="108">
        <v>0</v>
      </c>
    </row>
    <row r="32" spans="1:10" x14ac:dyDescent="0.25">
      <c r="D32" s="152" t="s">
        <v>1</v>
      </c>
      <c r="E32" s="153"/>
      <c r="F32" s="109">
        <v>0.20876532375282728</v>
      </c>
    </row>
    <row r="33" spans="4:6" ht="15" customHeight="1" x14ac:dyDescent="0.25">
      <c r="D33" s="152" t="s">
        <v>44</v>
      </c>
      <c r="E33" s="153"/>
      <c r="F33" s="110">
        <v>6.5682437068205384E-3</v>
      </c>
    </row>
    <row r="34" spans="4:6" x14ac:dyDescent="0.25">
      <c r="D34" s="152" t="s">
        <v>27</v>
      </c>
      <c r="E34" s="153"/>
      <c r="F34" s="109">
        <v>0.18509394051441036</v>
      </c>
    </row>
    <row r="35" spans="4:6" ht="15" customHeight="1" x14ac:dyDescent="0.25">
      <c r="D35" s="152" t="s">
        <v>28</v>
      </c>
      <c r="E35" s="153"/>
      <c r="F35" s="111">
        <v>0.91200106758514621</v>
      </c>
    </row>
    <row r="36" spans="4:6" ht="15" customHeight="1" x14ac:dyDescent="0.25">
      <c r="D36" s="152" t="s">
        <v>29</v>
      </c>
      <c r="E36" s="153"/>
      <c r="F36" s="110">
        <v>0.94742219344840006</v>
      </c>
    </row>
    <row r="37" spans="4:6" ht="15" customHeight="1" x14ac:dyDescent="0.25">
      <c r="D37" s="152" t="s">
        <v>30</v>
      </c>
      <c r="E37" s="153"/>
      <c r="F37" s="112">
        <v>-0.15361854199676847</v>
      </c>
    </row>
    <row r="38" spans="4:6" ht="15" customHeight="1" x14ac:dyDescent="0.25">
      <c r="D38" s="152" t="s">
        <v>31</v>
      </c>
      <c r="E38" s="153"/>
      <c r="F38" s="112">
        <v>1.6980482347878658E-2</v>
      </c>
    </row>
    <row r="39" spans="4:6" ht="15" customHeight="1" x14ac:dyDescent="0.25">
      <c r="D39" s="152" t="s">
        <v>32</v>
      </c>
      <c r="E39" s="153"/>
      <c r="F39" s="112">
        <v>-0.47350391235868283</v>
      </c>
    </row>
    <row r="40" spans="4:6" ht="15" customHeight="1" x14ac:dyDescent="0.25">
      <c r="D40" s="152" t="s">
        <v>33</v>
      </c>
      <c r="E40" s="153"/>
      <c r="F40" s="112">
        <v>3.3959333094652565E-2</v>
      </c>
    </row>
    <row r="41" spans="4:6" x14ac:dyDescent="0.25">
      <c r="D41" s="152" t="s">
        <v>34</v>
      </c>
      <c r="E41" s="153"/>
      <c r="F41" s="113">
        <v>-2.5378720623921089</v>
      </c>
    </row>
    <row r="42" spans="4:6" x14ac:dyDescent="0.25">
      <c r="D42" s="152" t="s">
        <v>35</v>
      </c>
      <c r="E42" s="153"/>
      <c r="F42" s="113">
        <v>2.2737468071117606</v>
      </c>
    </row>
    <row r="43" spans="4:6" x14ac:dyDescent="0.25">
      <c r="D43" s="152" t="s">
        <v>36</v>
      </c>
      <c r="E43" s="39" t="s">
        <v>37</v>
      </c>
      <c r="F43" s="109">
        <v>-0.56229921532831018</v>
      </c>
    </row>
    <row r="44" spans="4:6" x14ac:dyDescent="0.25">
      <c r="D44" s="152"/>
      <c r="E44" s="39" t="s">
        <v>38</v>
      </c>
      <c r="F44" s="109">
        <v>-0.10642281048634417</v>
      </c>
    </row>
    <row r="45" spans="4:6" x14ac:dyDescent="0.25">
      <c r="D45" s="152"/>
      <c r="E45" s="39" t="s">
        <v>39</v>
      </c>
      <c r="F45" s="109">
        <v>0.46870006069789721</v>
      </c>
    </row>
    <row r="46" spans="4:6" ht="15.75" thickBot="1" x14ac:dyDescent="0.3">
      <c r="D46" s="140"/>
      <c r="E46" s="40" t="s">
        <v>40</v>
      </c>
      <c r="F46" s="114">
        <v>1.0993617950372172</v>
      </c>
    </row>
    <row r="47" spans="4:6" ht="15.75" thickTop="1" x14ac:dyDescent="0.25"/>
    <row r="49" spans="1:1" x14ac:dyDescent="0.25">
      <c r="A49" t="s">
        <v>207</v>
      </c>
    </row>
    <row r="77" ht="24.75" customHeight="1" x14ac:dyDescent="0.25"/>
    <row r="78" ht="13.5" customHeight="1" x14ac:dyDescent="0.25"/>
    <row r="79" hidden="1" x14ac:dyDescent="0.25"/>
    <row r="80" hidden="1" x14ac:dyDescent="0.25"/>
    <row r="81" spans="2:18" hidden="1" x14ac:dyDescent="0.25"/>
    <row r="82" spans="2:18" x14ac:dyDescent="0.25">
      <c r="E82" s="2" t="s">
        <v>205</v>
      </c>
    </row>
    <row r="83" spans="2:18" ht="15.75" thickBot="1" x14ac:dyDescent="0.3">
      <c r="B83" s="45"/>
      <c r="C83" s="155" t="s">
        <v>86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</row>
    <row r="84" spans="2:18" ht="15.75" customHeight="1" thickTop="1" x14ac:dyDescent="0.25">
      <c r="B84" s="156" t="s">
        <v>45</v>
      </c>
      <c r="C84" s="147" t="s">
        <v>87</v>
      </c>
      <c r="D84" s="148"/>
      <c r="E84" s="148"/>
      <c r="F84" s="148"/>
      <c r="G84" s="148"/>
      <c r="H84" s="148" t="s">
        <v>88</v>
      </c>
      <c r="I84" s="148"/>
      <c r="J84" s="148"/>
      <c r="K84" s="148"/>
      <c r="L84" s="148"/>
      <c r="M84" s="148" t="s">
        <v>89</v>
      </c>
      <c r="N84" s="148"/>
      <c r="O84" s="148"/>
      <c r="P84" s="148"/>
      <c r="Q84" s="150"/>
      <c r="R84" s="37"/>
    </row>
    <row r="85" spans="2:18" ht="15.75" thickBot="1" x14ac:dyDescent="0.3">
      <c r="B85" s="157"/>
      <c r="C85" s="32" t="s">
        <v>199</v>
      </c>
      <c r="D85" s="33" t="s">
        <v>200</v>
      </c>
      <c r="E85" s="33" t="s">
        <v>201</v>
      </c>
      <c r="F85" s="33" t="s">
        <v>202</v>
      </c>
      <c r="G85" s="33" t="s">
        <v>203</v>
      </c>
      <c r="H85" s="33" t="s">
        <v>199</v>
      </c>
      <c r="I85" s="33" t="s">
        <v>200</v>
      </c>
      <c r="J85" s="33" t="s">
        <v>201</v>
      </c>
      <c r="K85" s="33" t="s">
        <v>202</v>
      </c>
      <c r="L85" s="33" t="s">
        <v>203</v>
      </c>
      <c r="M85" s="33" t="s">
        <v>199</v>
      </c>
      <c r="N85" s="33" t="s">
        <v>200</v>
      </c>
      <c r="O85" s="33" t="s">
        <v>201</v>
      </c>
      <c r="P85" s="33" t="s">
        <v>202</v>
      </c>
      <c r="Q85" s="41" t="s">
        <v>203</v>
      </c>
      <c r="R85" s="37"/>
    </row>
    <row r="86" spans="2:18" ht="15.95" customHeight="1" thickTop="1" x14ac:dyDescent="0.25">
      <c r="B86" s="42" t="s">
        <v>49</v>
      </c>
      <c r="C86" s="98">
        <v>3.5136066065336168E-2</v>
      </c>
      <c r="D86" s="99">
        <v>0.12340411843241486</v>
      </c>
      <c r="E86" s="99">
        <v>0.18315023408696701</v>
      </c>
      <c r="F86" s="99">
        <v>0.28952786483046888</v>
      </c>
      <c r="G86" s="99">
        <v>0.51253726865018279</v>
      </c>
      <c r="H86" s="99">
        <v>0.16641020736461623</v>
      </c>
      <c r="I86" s="99">
        <v>0.29580208588193252</v>
      </c>
      <c r="J86" s="99">
        <v>0.44234296906769494</v>
      </c>
      <c r="K86" s="99">
        <v>0.53090057072778118</v>
      </c>
      <c r="L86" s="99">
        <v>0.63507623713749151</v>
      </c>
      <c r="M86" s="99">
        <v>2.3453935830106933E-2</v>
      </c>
      <c r="N86" s="99">
        <v>7.6561985264563232E-2</v>
      </c>
      <c r="O86" s="99">
        <v>0.12493405135653098</v>
      </c>
      <c r="P86" s="99">
        <v>0.15654416177483343</v>
      </c>
      <c r="Q86" s="115">
        <v>0.17339260906027185</v>
      </c>
      <c r="R86" s="37"/>
    </row>
    <row r="87" spans="2:18" ht="15.95" customHeight="1" x14ac:dyDescent="0.25">
      <c r="B87" s="43" t="s">
        <v>50</v>
      </c>
      <c r="C87" s="116">
        <v>1.8930583350667971E-2</v>
      </c>
      <c r="D87" s="117">
        <v>3.8262914977244954E-2</v>
      </c>
      <c r="E87" s="117">
        <v>4.388706026862281E-2</v>
      </c>
      <c r="F87" s="117">
        <v>4.02401294066927E-2</v>
      </c>
      <c r="G87" s="117">
        <v>2.6027990340148195E-2</v>
      </c>
      <c r="H87" s="117">
        <v>9.3014950577350722E-2</v>
      </c>
      <c r="I87" s="117">
        <v>5.9146913683975885E-2</v>
      </c>
      <c r="J87" s="117">
        <v>3.5838507400269774E-2</v>
      </c>
      <c r="K87" s="117">
        <v>2.7110441173208689E-2</v>
      </c>
      <c r="L87" s="117">
        <v>1.9119051808616058E-2</v>
      </c>
      <c r="M87" s="117">
        <v>1.2284849201322678E-2</v>
      </c>
      <c r="N87" s="117">
        <v>1.9373349972001165E-2</v>
      </c>
      <c r="O87" s="117">
        <v>2.7171169954896265E-2</v>
      </c>
      <c r="P87" s="117">
        <v>3.1233772894532868E-2</v>
      </c>
      <c r="Q87" s="118">
        <v>3.4304354011934067E-2</v>
      </c>
      <c r="R87" s="37"/>
    </row>
    <row r="88" spans="2:18" ht="15.95" customHeight="1" x14ac:dyDescent="0.25">
      <c r="B88" s="43" t="s">
        <v>51</v>
      </c>
      <c r="C88" s="116">
        <v>3.6948868784188551E-3</v>
      </c>
      <c r="D88" s="117">
        <v>4.320073243957414E-3</v>
      </c>
      <c r="E88" s="117">
        <v>3.1453504434582271E-3</v>
      </c>
      <c r="F88" s="117">
        <v>1.655891226773647E-3</v>
      </c>
      <c r="G88" s="117">
        <v>8.9298622482294264E-5</v>
      </c>
      <c r="H88" s="117">
        <v>5.2496112592838786E-3</v>
      </c>
      <c r="I88" s="117">
        <v>3.9019822860804727E-3</v>
      </c>
      <c r="J88" s="117">
        <v>2.1676360200310611E-3</v>
      </c>
      <c r="K88" s="119">
        <v>0</v>
      </c>
      <c r="L88" s="119">
        <v>0</v>
      </c>
      <c r="M88" s="117">
        <v>4.0494311953679094E-3</v>
      </c>
      <c r="N88" s="117">
        <v>3.6369003075427384E-3</v>
      </c>
      <c r="O88" s="117">
        <v>3.3568663696447996E-3</v>
      </c>
      <c r="P88" s="117">
        <v>2.0747686446178212E-3</v>
      </c>
      <c r="Q88" s="118">
        <v>5.7763163628319454E-4</v>
      </c>
      <c r="R88" s="37"/>
    </row>
    <row r="89" spans="2:18" ht="15.95" customHeight="1" x14ac:dyDescent="0.25">
      <c r="B89" s="43" t="s">
        <v>52</v>
      </c>
      <c r="C89" s="116">
        <v>2.3699856592972754E-3</v>
      </c>
      <c r="D89" s="117">
        <v>2.9119988550156471E-3</v>
      </c>
      <c r="E89" s="117">
        <v>6.7865210596537015E-3</v>
      </c>
      <c r="F89" s="117">
        <v>1.8876901761449173E-2</v>
      </c>
      <c r="G89" s="117">
        <v>7.1751510959710524E-2</v>
      </c>
      <c r="H89" s="117">
        <v>6.0560621938702064E-3</v>
      </c>
      <c r="I89" s="117">
        <v>1.3154854667710556E-2</v>
      </c>
      <c r="J89" s="117">
        <v>4.2991263143606372E-2</v>
      </c>
      <c r="K89" s="117">
        <v>7.7745322895264063E-2</v>
      </c>
      <c r="L89" s="117">
        <v>9.6098833569440545E-2</v>
      </c>
      <c r="M89" s="117">
        <v>2.1257590545633335E-3</v>
      </c>
      <c r="N89" s="117">
        <v>2.9641475465677562E-3</v>
      </c>
      <c r="O89" s="117">
        <v>2.934302625967816E-3</v>
      </c>
      <c r="P89" s="117">
        <v>4.7034657796973713E-3</v>
      </c>
      <c r="Q89" s="118">
        <v>5.4367511761909534E-3</v>
      </c>
      <c r="R89" s="37"/>
    </row>
    <row r="90" spans="2:18" ht="15.95" customHeight="1" x14ac:dyDescent="0.25">
      <c r="B90" s="43" t="s">
        <v>53</v>
      </c>
      <c r="C90" s="116">
        <v>0.26788031800278622</v>
      </c>
      <c r="D90" s="117">
        <v>0.31951931834392694</v>
      </c>
      <c r="E90" s="117">
        <v>0.2485792652121738</v>
      </c>
      <c r="F90" s="117">
        <v>0.15002912658158385</v>
      </c>
      <c r="G90" s="117">
        <v>7.6870744551011283E-2</v>
      </c>
      <c r="H90" s="117">
        <v>0.19494850036488387</v>
      </c>
      <c r="I90" s="117">
        <v>0.15395711135049484</v>
      </c>
      <c r="J90" s="117">
        <v>8.3440727840708342E-2</v>
      </c>
      <c r="K90" s="117">
        <v>7.3742026522874607E-2</v>
      </c>
      <c r="L90" s="117">
        <v>2.8215992098127411E-2</v>
      </c>
      <c r="M90" s="117">
        <v>0.23798238236207531</v>
      </c>
      <c r="N90" s="117">
        <v>0.3416920445707668</v>
      </c>
      <c r="O90" s="117">
        <v>0.34231421293178632</v>
      </c>
      <c r="P90" s="117">
        <v>0.27504200630265713</v>
      </c>
      <c r="Q90" s="118">
        <v>0.20148570230333482</v>
      </c>
      <c r="R90" s="37"/>
    </row>
    <row r="91" spans="2:18" ht="15.95" customHeight="1" x14ac:dyDescent="0.25">
      <c r="B91" s="43" t="s">
        <v>95</v>
      </c>
      <c r="C91" s="116">
        <v>7.3725935612930005E-2</v>
      </c>
      <c r="D91" s="117">
        <v>6.1720479998484547E-2</v>
      </c>
      <c r="E91" s="117">
        <v>3.9388998842688837E-2</v>
      </c>
      <c r="F91" s="117">
        <v>2.3305518433472446E-2</v>
      </c>
      <c r="G91" s="117">
        <v>4.9936684139103744E-3</v>
      </c>
      <c r="H91" s="117">
        <v>4.6331268313134326E-2</v>
      </c>
      <c r="I91" s="117">
        <v>1.6136670328601818E-2</v>
      </c>
      <c r="J91" s="117">
        <v>1.010124779793108E-2</v>
      </c>
      <c r="K91" s="117">
        <v>4.2914994989984882E-3</v>
      </c>
      <c r="L91" s="117">
        <v>1.4307776221474319E-3</v>
      </c>
      <c r="M91" s="117">
        <v>7.1014823706599256E-2</v>
      </c>
      <c r="N91" s="117">
        <v>7.9908139474663673E-2</v>
      </c>
      <c r="O91" s="117">
        <v>5.2825862757950232E-2</v>
      </c>
      <c r="P91" s="117">
        <v>4.6895253957038863E-2</v>
      </c>
      <c r="Q91" s="118">
        <v>3.1340256428986482E-2</v>
      </c>
      <c r="R91" s="37"/>
    </row>
    <row r="92" spans="2:18" ht="15.95" customHeight="1" x14ac:dyDescent="0.25">
      <c r="B92" s="43" t="s">
        <v>96</v>
      </c>
      <c r="C92" s="116">
        <v>8.8998189203772116E-2</v>
      </c>
      <c r="D92" s="117">
        <v>3.4028894242246199E-2</v>
      </c>
      <c r="E92" s="117">
        <v>2.5211833728185352E-2</v>
      </c>
      <c r="F92" s="117">
        <v>7.8302780656624178E-3</v>
      </c>
      <c r="G92" s="117">
        <v>1.5993044560347008E-3</v>
      </c>
      <c r="H92" s="117">
        <v>2.7405989706736859E-2</v>
      </c>
      <c r="I92" s="117">
        <v>9.6668224639125076E-3</v>
      </c>
      <c r="J92" s="117">
        <v>2.8396438295656195E-3</v>
      </c>
      <c r="K92" s="117">
        <v>1.4539934204010237E-3</v>
      </c>
      <c r="L92" s="119">
        <v>0</v>
      </c>
      <c r="M92" s="117">
        <v>0.10248897060387438</v>
      </c>
      <c r="N92" s="117">
        <v>5.897661993713902E-2</v>
      </c>
      <c r="O92" s="117">
        <v>3.0070641663511654E-2</v>
      </c>
      <c r="P92" s="117">
        <v>2.8424735273348517E-2</v>
      </c>
      <c r="Q92" s="118">
        <v>1.0496303157199877E-2</v>
      </c>
      <c r="R92" s="37"/>
    </row>
    <row r="93" spans="2:18" ht="15.95" customHeight="1" x14ac:dyDescent="0.25">
      <c r="B93" s="43" t="s">
        <v>54</v>
      </c>
      <c r="C93" s="116">
        <v>5.1780946797223186E-3</v>
      </c>
      <c r="D93" s="117">
        <v>3.665176914896609E-3</v>
      </c>
      <c r="E93" s="117">
        <v>3.3288777123782723E-3</v>
      </c>
      <c r="F93" s="117">
        <v>1.0393251207208303E-3</v>
      </c>
      <c r="G93" s="117">
        <v>3.6391208159065208E-4</v>
      </c>
      <c r="H93" s="117">
        <v>2.0844314027414837E-3</v>
      </c>
      <c r="I93" s="117">
        <v>1.3453886453232574E-3</v>
      </c>
      <c r="J93" s="117">
        <v>1.5317810576104167E-3</v>
      </c>
      <c r="K93" s="117">
        <v>1.6007777878144046E-4</v>
      </c>
      <c r="L93" s="117">
        <v>6.821012936637895E-5</v>
      </c>
      <c r="M93" s="117">
        <v>6.4043562427694633E-3</v>
      </c>
      <c r="N93" s="117">
        <v>3.5039383821997556E-3</v>
      </c>
      <c r="O93" s="117">
        <v>4.3780108749007741E-3</v>
      </c>
      <c r="P93" s="117">
        <v>3.5748349307325438E-3</v>
      </c>
      <c r="Q93" s="118">
        <v>8.9679501525098573E-4</v>
      </c>
      <c r="R93" s="37"/>
    </row>
    <row r="94" spans="2:18" ht="15.95" customHeight="1" x14ac:dyDescent="0.25">
      <c r="B94" s="43" t="s">
        <v>55</v>
      </c>
      <c r="C94" s="116">
        <v>1.7461302825280255E-2</v>
      </c>
      <c r="D94" s="117">
        <v>4.1518381855206316E-3</v>
      </c>
      <c r="E94" s="117">
        <v>2.8534365269294957E-3</v>
      </c>
      <c r="F94" s="117">
        <v>1.7851250262243472E-3</v>
      </c>
      <c r="G94" s="119">
        <v>0</v>
      </c>
      <c r="H94" s="117">
        <v>5.9417946156527261E-3</v>
      </c>
      <c r="I94" s="117">
        <v>2.1261709059717387E-3</v>
      </c>
      <c r="J94" s="117">
        <v>1.6301186476303377E-3</v>
      </c>
      <c r="K94" s="119">
        <v>0</v>
      </c>
      <c r="L94" s="119">
        <v>0</v>
      </c>
      <c r="M94" s="117">
        <v>2.1886685330690055E-2</v>
      </c>
      <c r="N94" s="117">
        <v>7.7417284399514891E-3</v>
      </c>
      <c r="O94" s="117">
        <v>2.4881491846927843E-3</v>
      </c>
      <c r="P94" s="117">
        <v>2.8035421968297682E-3</v>
      </c>
      <c r="Q94" s="118">
        <v>1.5574873188921614E-3</v>
      </c>
      <c r="R94" s="37"/>
    </row>
    <row r="95" spans="2:18" ht="15.95" customHeight="1" x14ac:dyDescent="0.25">
      <c r="B95" s="43" t="s">
        <v>56</v>
      </c>
      <c r="C95" s="116">
        <v>8.5195574305134858E-2</v>
      </c>
      <c r="D95" s="117">
        <v>0.12502523646422442</v>
      </c>
      <c r="E95" s="117">
        <v>0.10974115123453342</v>
      </c>
      <c r="F95" s="117">
        <v>8.4719064133735852E-2</v>
      </c>
      <c r="G95" s="117">
        <v>3.161251041920899E-2</v>
      </c>
      <c r="H95" s="117">
        <v>0.12286501215365823</v>
      </c>
      <c r="I95" s="117">
        <v>8.3129110869591988E-2</v>
      </c>
      <c r="J95" s="117">
        <v>5.1325266934180339E-2</v>
      </c>
      <c r="K95" s="117">
        <v>2.5959974845270243E-2</v>
      </c>
      <c r="L95" s="117">
        <v>1.0270741200091665E-2</v>
      </c>
      <c r="M95" s="117">
        <v>7.1501932494145243E-2</v>
      </c>
      <c r="N95" s="117">
        <v>0.11490537408675633</v>
      </c>
      <c r="O95" s="117">
        <v>0.11615444607884597</v>
      </c>
      <c r="P95" s="117">
        <v>0.11928566379577037</v>
      </c>
      <c r="Q95" s="118">
        <v>0.1055768745212043</v>
      </c>
      <c r="R95" s="37"/>
    </row>
    <row r="96" spans="2:18" ht="15.95" customHeight="1" x14ac:dyDescent="0.25">
      <c r="B96" s="43" t="s">
        <v>90</v>
      </c>
      <c r="C96" s="116">
        <v>3.5365802736006313E-2</v>
      </c>
      <c r="D96" s="117">
        <v>1.7426380823284775E-2</v>
      </c>
      <c r="E96" s="117">
        <v>1.6565921904418739E-2</v>
      </c>
      <c r="F96" s="117">
        <v>5.6195175517003851E-3</v>
      </c>
      <c r="G96" s="117">
        <v>1.0892446779888832E-3</v>
      </c>
      <c r="H96" s="117">
        <v>4.1848445087175216E-2</v>
      </c>
      <c r="I96" s="117">
        <v>1.3860889840068009E-2</v>
      </c>
      <c r="J96" s="117">
        <v>2.1080656900502176E-3</v>
      </c>
      <c r="K96" s="119">
        <v>0</v>
      </c>
      <c r="L96" s="117">
        <v>3.7843048960405518E-4</v>
      </c>
      <c r="M96" s="117">
        <v>3.9413427715688946E-2</v>
      </c>
      <c r="N96" s="117">
        <v>1.6579822815702541E-2</v>
      </c>
      <c r="O96" s="117">
        <v>1.5235092278632069E-2</v>
      </c>
      <c r="P96" s="117">
        <v>9.846313976302961E-3</v>
      </c>
      <c r="Q96" s="118">
        <v>6.1412961970827287E-3</v>
      </c>
      <c r="R96" s="37"/>
    </row>
    <row r="97" spans="2:18" ht="15.95" customHeight="1" x14ac:dyDescent="0.25">
      <c r="B97" s="43" t="s">
        <v>91</v>
      </c>
      <c r="C97" s="116">
        <v>3.5049802112822347E-2</v>
      </c>
      <c r="D97" s="117">
        <v>2.1828716814072779E-2</v>
      </c>
      <c r="E97" s="117">
        <v>1.9360203630561415E-2</v>
      </c>
      <c r="F97" s="117">
        <v>9.6526056957415406E-3</v>
      </c>
      <c r="G97" s="117">
        <v>1.69971349868597E-3</v>
      </c>
      <c r="H97" s="117">
        <v>3.7657449065725622E-2</v>
      </c>
      <c r="I97" s="117">
        <v>1.4788259411617028E-2</v>
      </c>
      <c r="J97" s="117">
        <v>1.6932058159173675E-3</v>
      </c>
      <c r="K97" s="117">
        <v>1.15509207986747E-3</v>
      </c>
      <c r="L97" s="117">
        <v>7.0759987299748956E-4</v>
      </c>
      <c r="M97" s="117">
        <v>4.132858830034316E-2</v>
      </c>
      <c r="N97" s="117">
        <v>2.029563509677048E-2</v>
      </c>
      <c r="O97" s="117">
        <v>1.8300438405884037E-2</v>
      </c>
      <c r="P97" s="117">
        <v>1.5321854987945138E-2</v>
      </c>
      <c r="Q97" s="118">
        <v>1.2216805325617541E-2</v>
      </c>
      <c r="R97" s="37"/>
    </row>
    <row r="98" spans="2:18" ht="15.95" customHeight="1" x14ac:dyDescent="0.25">
      <c r="B98" s="43" t="s">
        <v>57</v>
      </c>
      <c r="C98" s="116">
        <v>0.16822115583526254</v>
      </c>
      <c r="D98" s="117">
        <v>4.209328444789525E-2</v>
      </c>
      <c r="E98" s="117">
        <v>3.0447737243137544E-2</v>
      </c>
      <c r="F98" s="117">
        <v>1.3087765141032846E-2</v>
      </c>
      <c r="G98" s="117">
        <v>2.0863171164840879E-3</v>
      </c>
      <c r="H98" s="117">
        <v>5.0814262361150823E-2</v>
      </c>
      <c r="I98" s="117">
        <v>1.7605948534482295E-2</v>
      </c>
      <c r="J98" s="117">
        <v>2.4050667584557869E-3</v>
      </c>
      <c r="K98" s="117">
        <v>7.2737293882413356E-4</v>
      </c>
      <c r="L98" s="119">
        <v>0</v>
      </c>
      <c r="M98" s="117">
        <v>0.21260227696883571</v>
      </c>
      <c r="N98" s="117">
        <v>7.2551286849056859E-2</v>
      </c>
      <c r="O98" s="117">
        <v>3.7912668339162986E-2</v>
      </c>
      <c r="P98" s="117">
        <v>2.9343582901676376E-2</v>
      </c>
      <c r="Q98" s="118">
        <v>1.8817464566451971E-2</v>
      </c>
      <c r="R98" s="37"/>
    </row>
    <row r="99" spans="2:18" ht="15.95" customHeight="1" x14ac:dyDescent="0.25">
      <c r="B99" s="43" t="s">
        <v>58</v>
      </c>
      <c r="C99" s="116">
        <v>0.16028076573335598</v>
      </c>
      <c r="D99" s="117">
        <v>0.19672340838982894</v>
      </c>
      <c r="E99" s="117">
        <v>0.26357071657882769</v>
      </c>
      <c r="F99" s="117">
        <v>0.34666304309678869</v>
      </c>
      <c r="G99" s="117">
        <v>0.26340352484315099</v>
      </c>
      <c r="H99" s="117">
        <v>0.19564838928146611</v>
      </c>
      <c r="I99" s="117">
        <v>0.31425815643677235</v>
      </c>
      <c r="J99" s="117">
        <v>0.31406986679848148</v>
      </c>
      <c r="K99" s="117">
        <v>0.25300163146532201</v>
      </c>
      <c r="L99" s="117">
        <v>0.20323894735002235</v>
      </c>
      <c r="M99" s="117">
        <v>0.15185693872561568</v>
      </c>
      <c r="N99" s="117">
        <v>0.17816590619726291</v>
      </c>
      <c r="O99" s="117">
        <v>0.21505538807484059</v>
      </c>
      <c r="P99" s="117">
        <v>0.27024108981926476</v>
      </c>
      <c r="Q99" s="118">
        <v>0.3880333231727765</v>
      </c>
      <c r="R99" s="37"/>
    </row>
    <row r="100" spans="2:18" ht="15.95" customHeight="1" x14ac:dyDescent="0.25">
      <c r="B100" s="43" t="s">
        <v>59</v>
      </c>
      <c r="C100" s="116">
        <v>2.5115369992073817E-3</v>
      </c>
      <c r="D100" s="117">
        <v>4.9181598669853525E-3</v>
      </c>
      <c r="E100" s="117">
        <v>3.9826915274628573E-3</v>
      </c>
      <c r="F100" s="117">
        <v>5.9678439279514288E-3</v>
      </c>
      <c r="G100" s="117">
        <v>5.8749913694104601E-3</v>
      </c>
      <c r="H100" s="117">
        <v>3.7236262525549703E-3</v>
      </c>
      <c r="I100" s="117">
        <v>1.1196346934638705E-3</v>
      </c>
      <c r="J100" s="117">
        <v>5.5146331978665978E-3</v>
      </c>
      <c r="K100" s="117">
        <v>3.7519966534061899E-3</v>
      </c>
      <c r="L100" s="117">
        <v>5.3951787220961637E-3</v>
      </c>
      <c r="M100" s="117">
        <v>1.6056422680013926E-3</v>
      </c>
      <c r="N100" s="117">
        <v>3.1431210590562222E-3</v>
      </c>
      <c r="O100" s="117">
        <v>6.868699102752852E-3</v>
      </c>
      <c r="P100" s="117">
        <v>4.6649527647528374E-3</v>
      </c>
      <c r="Q100" s="118">
        <v>9.7263461085241119E-3</v>
      </c>
      <c r="R100" s="37"/>
    </row>
    <row r="101" spans="2:18" ht="15.95" customHeight="1" x14ac:dyDescent="0.25">
      <c r="B101" s="43" t="s">
        <v>60</v>
      </c>
      <c r="C101" s="116">
        <v>1.459363538014166E-2</v>
      </c>
      <c r="D101" s="117">
        <v>2.8098191830836963E-2</v>
      </c>
      <c r="E101" s="117">
        <v>4.7033067463907077E-2</v>
      </c>
      <c r="F101" s="117">
        <v>0.20818502397768676</v>
      </c>
      <c r="G101" s="117">
        <v>0.49759065417164888</v>
      </c>
      <c r="H101" s="117">
        <v>6.1543467072280256E-2</v>
      </c>
      <c r="I101" s="117">
        <v>0.14576655225656987</v>
      </c>
      <c r="J101" s="117">
        <v>0.43300454873666105</v>
      </c>
      <c r="K101" s="117">
        <v>0.50607698993982564</v>
      </c>
      <c r="L101" s="117">
        <v>0.72314360137229616</v>
      </c>
      <c r="M101" s="117">
        <v>1.0227023457208932E-2</v>
      </c>
      <c r="N101" s="117">
        <v>2.7118425627083029E-2</v>
      </c>
      <c r="O101" s="117">
        <v>1.9482167005280392E-2</v>
      </c>
      <c r="P101" s="117">
        <v>2.2209715275251677E-2</v>
      </c>
      <c r="Q101" s="118">
        <v>3.5669669213783999E-2</v>
      </c>
      <c r="R101" s="37"/>
    </row>
    <row r="102" spans="2:18" ht="15.95" customHeight="1" x14ac:dyDescent="0.25">
      <c r="B102" s="43" t="s">
        <v>61</v>
      </c>
      <c r="C102" s="116">
        <v>0.33312954907719489</v>
      </c>
      <c r="D102" s="117">
        <v>0.74850966779848949</v>
      </c>
      <c r="E102" s="117">
        <v>0.74158458820418816</v>
      </c>
      <c r="F102" s="117">
        <v>0.70547093811690587</v>
      </c>
      <c r="G102" s="117">
        <v>0.48102059440706996</v>
      </c>
      <c r="H102" s="117">
        <v>0.57513067180300537</v>
      </c>
      <c r="I102" s="117">
        <v>0.67767427311865869</v>
      </c>
      <c r="J102" s="117">
        <v>0.50378550014118029</v>
      </c>
      <c r="K102" s="117">
        <v>0.46358533195748924</v>
      </c>
      <c r="L102" s="117">
        <v>0.27245403152307263</v>
      </c>
      <c r="M102" s="117">
        <v>0.23241712979615156</v>
      </c>
      <c r="N102" s="117">
        <v>0.63591268900090214</v>
      </c>
      <c r="O102" s="117">
        <v>0.77357653584901775</v>
      </c>
      <c r="P102" s="117">
        <v>0.80774375927665509</v>
      </c>
      <c r="Q102" s="118">
        <v>0.89474173101024634</v>
      </c>
      <c r="R102" s="37"/>
    </row>
    <row r="103" spans="2:18" ht="15.95" customHeight="1" x14ac:dyDescent="0.25">
      <c r="B103" s="43" t="s">
        <v>62</v>
      </c>
      <c r="C103" s="116">
        <v>4.5148284577724143E-2</v>
      </c>
      <c r="D103" s="117">
        <v>2.3112015864499364E-2</v>
      </c>
      <c r="E103" s="117">
        <v>1.6700198374743912E-2</v>
      </c>
      <c r="F103" s="117">
        <v>1.4358520092272477E-2</v>
      </c>
      <c r="G103" s="117">
        <v>6.2674206289252505E-3</v>
      </c>
      <c r="H103" s="117">
        <v>1.813152915829257E-2</v>
      </c>
      <c r="I103" s="117">
        <v>1.4698468595404541E-2</v>
      </c>
      <c r="J103" s="117">
        <v>9.6015719019557147E-3</v>
      </c>
      <c r="K103" s="117">
        <v>6.249671677521094E-3</v>
      </c>
      <c r="L103" s="117">
        <v>6.3906357192105299E-4</v>
      </c>
      <c r="M103" s="117">
        <v>4.3984386096667334E-2</v>
      </c>
      <c r="N103" s="117">
        <v>3.9461294423913551E-2</v>
      </c>
      <c r="O103" s="117">
        <v>2.4664901552763983E-2</v>
      </c>
      <c r="P103" s="117">
        <v>1.8101301586634366E-2</v>
      </c>
      <c r="Q103" s="118">
        <v>1.4976013015762237E-2</v>
      </c>
      <c r="R103" s="37"/>
    </row>
    <row r="104" spans="2:18" ht="15.95" customHeight="1" x14ac:dyDescent="0.25">
      <c r="B104" s="43" t="s">
        <v>63</v>
      </c>
      <c r="C104" s="116">
        <v>2.916359262558679E-4</v>
      </c>
      <c r="D104" s="117">
        <v>1.4653305518882696E-3</v>
      </c>
      <c r="E104" s="117">
        <v>4.4531457239270246E-3</v>
      </c>
      <c r="F104" s="117">
        <v>2.847477405234868E-3</v>
      </c>
      <c r="G104" s="117">
        <v>2.2646227048037895E-3</v>
      </c>
      <c r="H104" s="117">
        <v>3.7747435154924171E-3</v>
      </c>
      <c r="I104" s="117">
        <v>2.0107829192815754E-3</v>
      </c>
      <c r="J104" s="117">
        <v>5.3172931627638569E-3</v>
      </c>
      <c r="K104" s="117">
        <v>3.7000435007895609E-3</v>
      </c>
      <c r="L104" s="117">
        <v>2.0494349882080524E-3</v>
      </c>
      <c r="M104" s="117">
        <v>5.877718773179041E-5</v>
      </c>
      <c r="N104" s="117">
        <v>9.2832212097981415E-4</v>
      </c>
      <c r="O104" s="117">
        <v>2.2988261492622149E-3</v>
      </c>
      <c r="P104" s="117">
        <v>3.7295479083678984E-3</v>
      </c>
      <c r="Q104" s="118">
        <v>5.82021867563708E-4</v>
      </c>
      <c r="R104" s="37"/>
    </row>
    <row r="105" spans="2:18" ht="15.95" customHeight="1" x14ac:dyDescent="0.25">
      <c r="B105" s="43" t="s">
        <v>64</v>
      </c>
      <c r="C105" s="116">
        <v>3.8092908278594673E-4</v>
      </c>
      <c r="D105" s="119">
        <v>0</v>
      </c>
      <c r="E105" s="117">
        <v>2.4867666128927207E-4</v>
      </c>
      <c r="F105" s="117">
        <v>2.4469503927923017E-4</v>
      </c>
      <c r="G105" s="117">
        <v>5.8551919284606816E-4</v>
      </c>
      <c r="H105" s="119">
        <v>0</v>
      </c>
      <c r="I105" s="117">
        <v>9.5881832158734633E-4</v>
      </c>
      <c r="J105" s="117">
        <v>2.973035860048814E-4</v>
      </c>
      <c r="K105" s="119">
        <v>0</v>
      </c>
      <c r="L105" s="117">
        <v>1.6554513324295776E-3</v>
      </c>
      <c r="M105" s="117">
        <v>2.6194930396036635E-4</v>
      </c>
      <c r="N105" s="117">
        <v>3.6849006422520254E-4</v>
      </c>
      <c r="O105" s="119">
        <v>0</v>
      </c>
      <c r="P105" s="119">
        <v>0</v>
      </c>
      <c r="Q105" s="120">
        <v>0</v>
      </c>
      <c r="R105" s="37"/>
    </row>
    <row r="106" spans="2:18" ht="15.95" customHeight="1" x14ac:dyDescent="0.25">
      <c r="B106" s="43" t="s">
        <v>65</v>
      </c>
      <c r="C106" s="116">
        <v>9.8845856201950884E-4</v>
      </c>
      <c r="D106" s="117">
        <v>1.5478266455333119E-3</v>
      </c>
      <c r="E106" s="117">
        <v>4.425377488940619E-4</v>
      </c>
      <c r="F106" s="117">
        <v>3.500566208719629E-4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7">
        <v>1.5901770403205803E-3</v>
      </c>
      <c r="N106" s="117">
        <v>1.0490444524220634E-3</v>
      </c>
      <c r="O106" s="117">
        <v>1.4200309413895111E-3</v>
      </c>
      <c r="P106" s="117">
        <v>7.2603580562353542E-4</v>
      </c>
      <c r="Q106" s="118">
        <v>6.1199028881988172E-4</v>
      </c>
      <c r="R106" s="37"/>
    </row>
    <row r="107" spans="2:18" ht="15.95" customHeight="1" x14ac:dyDescent="0.25">
      <c r="B107" s="43" t="s">
        <v>66</v>
      </c>
      <c r="C107" s="116">
        <v>4.3660909866576753E-3</v>
      </c>
      <c r="D107" s="117">
        <v>1.3734626105964616E-3</v>
      </c>
      <c r="E107" s="119">
        <v>0</v>
      </c>
      <c r="F107" s="119">
        <v>0</v>
      </c>
      <c r="G107" s="117">
        <v>2.0661675876780755E-5</v>
      </c>
      <c r="H107" s="117">
        <v>5.8905015792935301E-4</v>
      </c>
      <c r="I107" s="119">
        <v>0</v>
      </c>
      <c r="J107" s="119">
        <v>0</v>
      </c>
      <c r="K107" s="119">
        <v>0</v>
      </c>
      <c r="L107" s="117">
        <v>5.8417212071538099E-5</v>
      </c>
      <c r="M107" s="117">
        <v>6.4185184991626364E-3</v>
      </c>
      <c r="N107" s="117">
        <v>9.9545038273817854E-4</v>
      </c>
      <c r="O107" s="117">
        <v>1.4829385840129479E-3</v>
      </c>
      <c r="P107" s="119">
        <v>0</v>
      </c>
      <c r="Q107" s="120">
        <v>0</v>
      </c>
      <c r="R107" s="37"/>
    </row>
    <row r="108" spans="2:18" ht="15.95" customHeight="1" x14ac:dyDescent="0.25">
      <c r="B108" s="43" t="s">
        <v>67</v>
      </c>
      <c r="C108" s="116">
        <v>9.1021038767189985E-4</v>
      </c>
      <c r="D108" s="119">
        <v>0</v>
      </c>
      <c r="E108" s="117">
        <v>2.4120869084195729E-4</v>
      </c>
      <c r="F108" s="117">
        <v>7.2826535330852899E-4</v>
      </c>
      <c r="G108" s="119">
        <v>0</v>
      </c>
      <c r="H108" s="117">
        <v>1.2732432506554065E-4</v>
      </c>
      <c r="I108" s="119">
        <v>0</v>
      </c>
      <c r="J108" s="119">
        <v>0</v>
      </c>
      <c r="K108" s="119">
        <v>0</v>
      </c>
      <c r="L108" s="119">
        <v>0</v>
      </c>
      <c r="M108" s="117">
        <v>8.5854081839802521E-4</v>
      </c>
      <c r="N108" s="117">
        <v>5.5750025023607801E-4</v>
      </c>
      <c r="O108" s="119">
        <v>0</v>
      </c>
      <c r="P108" s="117">
        <v>3.957315429395467E-4</v>
      </c>
      <c r="Q108" s="118">
        <v>1.2731978123956683E-3</v>
      </c>
      <c r="R108" s="37"/>
    </row>
    <row r="109" spans="2:18" ht="15.95" customHeight="1" x14ac:dyDescent="0.25">
      <c r="B109" s="43" t="s">
        <v>92</v>
      </c>
      <c r="C109" s="116">
        <v>1.4515449003185753E-3</v>
      </c>
      <c r="D109" s="117">
        <v>1.2716317097061708E-3</v>
      </c>
      <c r="E109" s="119">
        <v>0</v>
      </c>
      <c r="F109" s="119">
        <v>0</v>
      </c>
      <c r="G109" s="119">
        <v>0</v>
      </c>
      <c r="H109" s="117">
        <v>1.960841643967245E-3</v>
      </c>
      <c r="I109" s="119">
        <v>0</v>
      </c>
      <c r="J109" s="119">
        <v>0</v>
      </c>
      <c r="K109" s="119">
        <v>0</v>
      </c>
      <c r="L109" s="119">
        <v>0</v>
      </c>
      <c r="M109" s="117">
        <v>1.9481248842422676E-3</v>
      </c>
      <c r="N109" s="117">
        <v>4.0647820230517402E-4</v>
      </c>
      <c r="O109" s="117">
        <v>7.9042350839688368E-4</v>
      </c>
      <c r="P109" s="119">
        <v>0</v>
      </c>
      <c r="Q109" s="120">
        <v>0</v>
      </c>
      <c r="R109" s="37"/>
    </row>
    <row r="110" spans="2:18" ht="15.95" customHeight="1" x14ac:dyDescent="0.25">
      <c r="B110" s="43" t="s">
        <v>93</v>
      </c>
      <c r="C110" s="116">
        <v>7.3839095691792993E-3</v>
      </c>
      <c r="D110" s="117">
        <v>2.6796144088396994E-3</v>
      </c>
      <c r="E110" s="117">
        <v>2.3105321320054753E-3</v>
      </c>
      <c r="F110" s="117">
        <v>3.4260625318039664E-4</v>
      </c>
      <c r="G110" s="117">
        <v>1.2236097456380629E-3</v>
      </c>
      <c r="H110" s="117">
        <v>1.7365427507801116E-2</v>
      </c>
      <c r="I110" s="117">
        <v>3.4450776016365968E-3</v>
      </c>
      <c r="J110" s="117">
        <v>1.1532643147311497E-4</v>
      </c>
      <c r="K110" s="117">
        <v>2.8140148913785553E-3</v>
      </c>
      <c r="L110" s="119">
        <v>0</v>
      </c>
      <c r="M110" s="117">
        <v>1.9017634324186906E-3</v>
      </c>
      <c r="N110" s="117">
        <v>1.8517687508167137E-3</v>
      </c>
      <c r="O110" s="117">
        <v>3.2617717379741047E-3</v>
      </c>
      <c r="P110" s="117">
        <v>1.00021586462162E-3</v>
      </c>
      <c r="Q110" s="118">
        <v>8.6293395778240566E-5</v>
      </c>
      <c r="R110" s="37"/>
    </row>
    <row r="111" spans="2:18" ht="15.95" customHeight="1" x14ac:dyDescent="0.25">
      <c r="B111" s="43" t="s">
        <v>68</v>
      </c>
      <c r="C111" s="116">
        <v>0.39484465409463887</v>
      </c>
      <c r="D111" s="117">
        <v>6.1242485538344257E-2</v>
      </c>
      <c r="E111" s="117">
        <v>3.3311419390115685E-2</v>
      </c>
      <c r="F111" s="117">
        <v>3.3469462759354615E-3</v>
      </c>
      <c r="G111" s="119">
        <v>0</v>
      </c>
      <c r="H111" s="117">
        <v>0.14286196583934022</v>
      </c>
      <c r="I111" s="117">
        <v>1.3817253970346688E-2</v>
      </c>
      <c r="J111" s="117">
        <v>3.5471054483715838E-3</v>
      </c>
      <c r="K111" s="119">
        <v>0</v>
      </c>
      <c r="L111" s="119">
        <v>0</v>
      </c>
      <c r="M111" s="117">
        <v>0.51983090890768358</v>
      </c>
      <c r="N111" s="117">
        <v>0.10763804684499026</v>
      </c>
      <c r="O111" s="117">
        <v>5.0686707173773417E-2</v>
      </c>
      <c r="P111" s="117">
        <v>1.8067027534593338E-2</v>
      </c>
      <c r="Q111" s="118">
        <v>1.6428392188949056E-3</v>
      </c>
      <c r="R111" s="37"/>
    </row>
    <row r="112" spans="2:18" ht="15.95" customHeight="1" x14ac:dyDescent="0.25">
      <c r="B112" s="43" t="s">
        <v>69</v>
      </c>
      <c r="C112" s="116">
        <v>3.1644764695400295E-3</v>
      </c>
      <c r="D112" s="117">
        <v>4.761933924902916E-4</v>
      </c>
      <c r="E112" s="117">
        <v>2.4348727708788822E-4</v>
      </c>
      <c r="F112" s="119">
        <v>0</v>
      </c>
      <c r="G112" s="119">
        <v>0</v>
      </c>
      <c r="H112" s="117">
        <v>1.3917361991199245E-3</v>
      </c>
      <c r="I112" s="117">
        <v>3.9574385822899964E-4</v>
      </c>
      <c r="J112" s="119">
        <v>0</v>
      </c>
      <c r="K112" s="119">
        <v>0</v>
      </c>
      <c r="L112" s="119">
        <v>0</v>
      </c>
      <c r="M112" s="117">
        <v>3.9747594330721255E-3</v>
      </c>
      <c r="N112" s="117">
        <v>7.9602489626488229E-4</v>
      </c>
      <c r="O112" s="117">
        <v>2.635586851252121E-4</v>
      </c>
      <c r="P112" s="117">
        <v>1.4521935900554641E-4</v>
      </c>
      <c r="Q112" s="120">
        <v>0</v>
      </c>
      <c r="R112" s="37"/>
    </row>
    <row r="113" spans="2:18" ht="15.95" customHeight="1" x14ac:dyDescent="0.25">
      <c r="B113" s="43" t="s">
        <v>70</v>
      </c>
      <c r="C113" s="116">
        <v>7.4154085825758002E-3</v>
      </c>
      <c r="D113" s="117">
        <v>8.8500177133841677E-3</v>
      </c>
      <c r="E113" s="117">
        <v>1.3026124079022311E-2</v>
      </c>
      <c r="F113" s="117">
        <v>1.6414766713729552E-2</v>
      </c>
      <c r="G113" s="117">
        <v>1.7528032483534492E-3</v>
      </c>
      <c r="H113" s="117">
        <v>2.9207588676581811E-2</v>
      </c>
      <c r="I113" s="117">
        <v>2.751035034044045E-2</v>
      </c>
      <c r="J113" s="117">
        <v>2.4271973736139853E-2</v>
      </c>
      <c r="K113" s="117">
        <v>4.2120006506942993E-3</v>
      </c>
      <c r="L113" s="119">
        <v>0</v>
      </c>
      <c r="M113" s="117">
        <v>5.4856074445241969E-3</v>
      </c>
      <c r="N113" s="117">
        <v>7.2905860269753212E-3</v>
      </c>
      <c r="O113" s="117">
        <v>3.0939723684245564E-3</v>
      </c>
      <c r="P113" s="117">
        <v>5.7395577644349964E-3</v>
      </c>
      <c r="Q113" s="118">
        <v>6.6690486414148348E-4</v>
      </c>
      <c r="R113" s="37"/>
    </row>
    <row r="114" spans="2:18" ht="15.95" customHeight="1" x14ac:dyDescent="0.25">
      <c r="B114" s="43" t="s">
        <v>71</v>
      </c>
      <c r="C114" s="116">
        <v>0.15517390782720331</v>
      </c>
      <c r="D114" s="117">
        <v>0.11057857079211983</v>
      </c>
      <c r="E114" s="117">
        <v>0.126467262028338</v>
      </c>
      <c r="F114" s="117">
        <v>4.5298515967500667E-2</v>
      </c>
      <c r="G114" s="117">
        <v>9.2741142248359172E-3</v>
      </c>
      <c r="H114" s="117">
        <v>0.13240003142407936</v>
      </c>
      <c r="I114" s="117">
        <v>0.10765639593815239</v>
      </c>
      <c r="J114" s="117">
        <v>1.858293543913235E-2</v>
      </c>
      <c r="K114" s="117">
        <v>1.3361947382301629E-2</v>
      </c>
      <c r="L114" s="119">
        <v>0</v>
      </c>
      <c r="M114" s="117">
        <v>0.14168423329364105</v>
      </c>
      <c r="N114" s="117">
        <v>0.15076257029948223</v>
      </c>
      <c r="O114" s="117">
        <v>0.10939765243442251</v>
      </c>
      <c r="P114" s="117">
        <v>0.10839751765551071</v>
      </c>
      <c r="Q114" s="118">
        <v>4.7331844993420899E-2</v>
      </c>
      <c r="R114" s="37"/>
    </row>
    <row r="115" spans="2:18" ht="15.95" customHeight="1" x14ac:dyDescent="0.25">
      <c r="B115" s="43" t="s">
        <v>72</v>
      </c>
      <c r="C115" s="116">
        <v>1.3782607768956991E-2</v>
      </c>
      <c r="D115" s="117">
        <v>3.8686798209877377E-3</v>
      </c>
      <c r="E115" s="117">
        <v>2.9535594725963875E-3</v>
      </c>
      <c r="F115" s="117">
        <v>8.0605555720196921E-4</v>
      </c>
      <c r="G115" s="119">
        <v>0</v>
      </c>
      <c r="H115" s="117">
        <v>7.4406603828745419E-3</v>
      </c>
      <c r="I115" s="117">
        <v>1.6383051548247666E-3</v>
      </c>
      <c r="J115" s="119">
        <v>0</v>
      </c>
      <c r="K115" s="119">
        <v>0</v>
      </c>
      <c r="L115" s="119">
        <v>0</v>
      </c>
      <c r="M115" s="117">
        <v>1.5717847885150141E-2</v>
      </c>
      <c r="N115" s="117">
        <v>7.8320084005125499E-3</v>
      </c>
      <c r="O115" s="117">
        <v>2.4565956196638829E-3</v>
      </c>
      <c r="P115" s="117">
        <v>2.2226129397451911E-3</v>
      </c>
      <c r="Q115" s="118">
        <v>8.6688643656477823E-4</v>
      </c>
      <c r="R115" s="37"/>
    </row>
    <row r="116" spans="2:18" ht="15.95" customHeight="1" x14ac:dyDescent="0.25">
      <c r="B116" s="43" t="s">
        <v>73</v>
      </c>
      <c r="C116" s="116">
        <v>1.488091719346582E-2</v>
      </c>
      <c r="D116" s="117">
        <v>6.2771687160679164E-3</v>
      </c>
      <c r="E116" s="117">
        <v>9.0952369800801069E-3</v>
      </c>
      <c r="F116" s="117">
        <v>7.2097581865354437E-4</v>
      </c>
      <c r="G116" s="119">
        <v>0</v>
      </c>
      <c r="H116" s="117">
        <v>7.0893122128916535E-3</v>
      </c>
      <c r="I116" s="117">
        <v>4.4279779248661642E-3</v>
      </c>
      <c r="J116" s="117">
        <v>1.4055901993595529E-4</v>
      </c>
      <c r="K116" s="119">
        <v>0</v>
      </c>
      <c r="L116" s="119">
        <v>0</v>
      </c>
      <c r="M116" s="117">
        <v>1.0537478398275535E-2</v>
      </c>
      <c r="N116" s="117">
        <v>1.5758665887003198E-2</v>
      </c>
      <c r="O116" s="117">
        <v>7.1239183904935072E-3</v>
      </c>
      <c r="P116" s="117">
        <v>9.0575212696312035E-3</v>
      </c>
      <c r="Q116" s="118">
        <v>9.6422488530876409E-4</v>
      </c>
      <c r="R116" s="37"/>
    </row>
    <row r="117" spans="2:18" ht="15.95" customHeight="1" x14ac:dyDescent="0.25">
      <c r="B117" s="43" t="s">
        <v>74</v>
      </c>
      <c r="C117" s="121">
        <v>0</v>
      </c>
      <c r="D117" s="119">
        <v>0</v>
      </c>
      <c r="E117" s="117">
        <v>6.131433102292114E-5</v>
      </c>
      <c r="F117" s="119">
        <v>0</v>
      </c>
      <c r="G117" s="119">
        <v>0</v>
      </c>
      <c r="H117" s="117">
        <v>1.5618582577746064E-4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20">
        <v>0</v>
      </c>
      <c r="R117" s="37"/>
    </row>
    <row r="118" spans="2:18" ht="15.95" customHeight="1" x14ac:dyDescent="0.25">
      <c r="B118" s="43" t="s">
        <v>75</v>
      </c>
      <c r="C118" s="116">
        <v>1.671069382228406E-4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7">
        <v>1.9859569359824883E-4</v>
      </c>
      <c r="N118" s="117">
        <v>7.3764176946681747E-5</v>
      </c>
      <c r="O118" s="119">
        <v>0</v>
      </c>
      <c r="P118" s="119">
        <v>0</v>
      </c>
      <c r="Q118" s="120">
        <v>0</v>
      </c>
      <c r="R118" s="37"/>
    </row>
    <row r="119" spans="2:18" ht="15.95" customHeight="1" x14ac:dyDescent="0.25">
      <c r="B119" s="43" t="s">
        <v>76</v>
      </c>
      <c r="C119" s="116">
        <v>6.9478151092320511E-4</v>
      </c>
      <c r="D119" s="117">
        <v>9.537314022773159E-5</v>
      </c>
      <c r="E119" s="117">
        <v>3.2562523315039034E-4</v>
      </c>
      <c r="F119" s="119">
        <v>0</v>
      </c>
      <c r="G119" s="119">
        <v>0</v>
      </c>
      <c r="H119" s="117">
        <v>8.2946425550267351E-4</v>
      </c>
      <c r="I119" s="119">
        <v>0</v>
      </c>
      <c r="J119" s="119">
        <v>0</v>
      </c>
      <c r="K119" s="119">
        <v>0</v>
      </c>
      <c r="L119" s="119">
        <v>0</v>
      </c>
      <c r="M119" s="117">
        <v>1.117725769355541E-3</v>
      </c>
      <c r="N119" s="117">
        <v>1.4599816562361136E-4</v>
      </c>
      <c r="O119" s="119">
        <v>0</v>
      </c>
      <c r="P119" s="119">
        <v>0</v>
      </c>
      <c r="Q119" s="120">
        <v>0</v>
      </c>
      <c r="R119" s="37"/>
    </row>
    <row r="120" spans="2:18" ht="15.95" customHeight="1" x14ac:dyDescent="0.25">
      <c r="B120" s="43" t="s">
        <v>77</v>
      </c>
      <c r="C120" s="116">
        <v>3.1374807429989645E-4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7">
        <v>5.0474041438537318E-4</v>
      </c>
      <c r="N120" s="119">
        <v>0</v>
      </c>
      <c r="O120" s="119">
        <v>0</v>
      </c>
      <c r="P120" s="119">
        <v>0</v>
      </c>
      <c r="Q120" s="120">
        <v>0</v>
      </c>
      <c r="R120" s="37"/>
    </row>
    <row r="121" spans="2:18" ht="15.95" customHeight="1" x14ac:dyDescent="0.25">
      <c r="B121" s="43" t="s">
        <v>94</v>
      </c>
      <c r="C121" s="116">
        <v>8.5718188735361468E-5</v>
      </c>
      <c r="D121" s="117">
        <v>4.7347167921816683E-5</v>
      </c>
      <c r="E121" s="117">
        <v>1.5020162087890988E-3</v>
      </c>
      <c r="F121" s="117">
        <v>8.851568082390729E-4</v>
      </c>
      <c r="G121" s="119">
        <v>0</v>
      </c>
      <c r="H121" s="119">
        <v>0</v>
      </c>
      <c r="I121" s="119">
        <v>0</v>
      </c>
      <c r="J121" s="117">
        <v>1.3358823963801171E-3</v>
      </c>
      <c r="K121" s="119">
        <v>0</v>
      </c>
      <c r="L121" s="119">
        <v>0</v>
      </c>
      <c r="M121" s="117">
        <v>1.3789864431580293E-4</v>
      </c>
      <c r="N121" s="117">
        <v>7.2479522510766379E-5</v>
      </c>
      <c r="O121" s="119">
        <v>0</v>
      </c>
      <c r="P121" s="117">
        <v>2.4642362169851142E-3</v>
      </c>
      <c r="Q121" s="118">
        <v>5.8638299732047066E-4</v>
      </c>
      <c r="R121" s="37"/>
    </row>
    <row r="122" spans="2:18" ht="15.95" customHeight="1" x14ac:dyDescent="0.25">
      <c r="B122" s="43" t="s">
        <v>78</v>
      </c>
      <c r="C122" s="116">
        <v>8.3242490148817828E-4</v>
      </c>
      <c r="D122" s="117">
        <v>5.0642229806774743E-4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7">
        <v>1.1438135997360118E-3</v>
      </c>
      <c r="N122" s="117">
        <v>9.8039250406867272E-4</v>
      </c>
      <c r="O122" s="119">
        <v>0</v>
      </c>
      <c r="P122" s="119">
        <v>0</v>
      </c>
      <c r="Q122" s="120">
        <v>0</v>
      </c>
      <c r="R122" s="37"/>
    </row>
    <row r="123" spans="2:18" ht="15.95" customHeight="1" x14ac:dyDescent="0.25">
      <c r="B123" s="43" t="s">
        <v>97</v>
      </c>
      <c r="C123" s="116">
        <v>1.1921221661074901E-3</v>
      </c>
      <c r="D123" s="117">
        <v>1.5814588919136709E-2</v>
      </c>
      <c r="E123" s="117">
        <v>4.4194637582563902E-2</v>
      </c>
      <c r="F123" s="117">
        <v>3.4818291834031859E-2</v>
      </c>
      <c r="G123" s="117">
        <v>3.6911061407669379E-2</v>
      </c>
      <c r="H123" s="117">
        <v>1.2018614784140718E-2</v>
      </c>
      <c r="I123" s="117">
        <v>2.5731254233134788E-2</v>
      </c>
      <c r="J123" s="117">
        <v>3.246405290473358E-2</v>
      </c>
      <c r="K123" s="117">
        <v>3.1468681949910204E-2</v>
      </c>
      <c r="L123" s="117">
        <v>4.3486611675707151E-2</v>
      </c>
      <c r="M123" s="117">
        <v>1.0777917751133309E-4</v>
      </c>
      <c r="N123" s="117">
        <v>7.8578690029679574E-3</v>
      </c>
      <c r="O123" s="117">
        <v>2.607478413648795E-2</v>
      </c>
      <c r="P123" s="117">
        <v>5.3180578793232777E-2</v>
      </c>
      <c r="Q123" s="118">
        <v>3.9851834436601355E-2</v>
      </c>
      <c r="R123" s="37"/>
    </row>
    <row r="124" spans="2:18" ht="15.95" customHeight="1" x14ac:dyDescent="0.25">
      <c r="B124" s="43" t="s">
        <v>98</v>
      </c>
      <c r="C124" s="116">
        <v>5.1483495351584653E-3</v>
      </c>
      <c r="D124" s="117">
        <v>1.7629234405638547E-3</v>
      </c>
      <c r="E124" s="117">
        <v>6.7644298525662179E-3</v>
      </c>
      <c r="F124" s="117">
        <v>7.5187540862786438E-3</v>
      </c>
      <c r="G124" s="117">
        <v>6.8783284328258363E-3</v>
      </c>
      <c r="H124" s="117">
        <v>1.0162559475265932E-2</v>
      </c>
      <c r="I124" s="117">
        <v>5.7292827267173994E-3</v>
      </c>
      <c r="J124" s="117">
        <v>8.9478456126556426E-3</v>
      </c>
      <c r="K124" s="117">
        <v>1.1369170571044718E-2</v>
      </c>
      <c r="L124" s="117">
        <v>2.5752795587721958E-3</v>
      </c>
      <c r="M124" s="117">
        <v>6.3290828850104648E-3</v>
      </c>
      <c r="N124" s="117">
        <v>1.5061794972399819E-3</v>
      </c>
      <c r="O124" s="117">
        <v>2.1516064792806238E-3</v>
      </c>
      <c r="P124" s="117">
        <v>4.4912234503382172E-3</v>
      </c>
      <c r="Q124" s="118">
        <v>6.347155047662245E-3</v>
      </c>
      <c r="R124" s="37"/>
    </row>
    <row r="125" spans="2:18" ht="15.95" customHeight="1" x14ac:dyDescent="0.25">
      <c r="B125" s="43" t="s">
        <v>99</v>
      </c>
      <c r="C125" s="116">
        <v>2.517608694810981E-2</v>
      </c>
      <c r="D125" s="117">
        <v>8.0411359963804635E-2</v>
      </c>
      <c r="E125" s="117">
        <v>0.50504773439799111</v>
      </c>
      <c r="F125" s="117">
        <v>0.82977156820044051</v>
      </c>
      <c r="G125" s="117">
        <v>0.93174345830975747</v>
      </c>
      <c r="H125" s="117">
        <v>0.16823360533335741</v>
      </c>
      <c r="I125" s="117">
        <v>0.76863881840616943</v>
      </c>
      <c r="J125" s="117">
        <v>0.89941776186678213</v>
      </c>
      <c r="K125" s="117">
        <v>0.93327292657756278</v>
      </c>
      <c r="L125" s="117">
        <v>0.94938660705945954</v>
      </c>
      <c r="M125" s="117">
        <v>1.8164950321668722E-2</v>
      </c>
      <c r="N125" s="117">
        <v>4.6127067979744717E-2</v>
      </c>
      <c r="O125" s="117">
        <v>0.13031846317568954</v>
      </c>
      <c r="P125" s="117">
        <v>0.52335928601896953</v>
      </c>
      <c r="Q125" s="118">
        <v>0.81673318408782181</v>
      </c>
      <c r="R125" s="37"/>
    </row>
    <row r="126" spans="2:18" ht="15.95" customHeight="1" x14ac:dyDescent="0.25">
      <c r="B126" s="43" t="s">
        <v>100</v>
      </c>
      <c r="C126" s="116">
        <v>8.6991939370509135E-5</v>
      </c>
      <c r="D126" s="117">
        <v>1.0161456790678054E-3</v>
      </c>
      <c r="E126" s="117">
        <v>6.1905388228463186E-3</v>
      </c>
      <c r="F126" s="117">
        <v>3.728588066906477E-3</v>
      </c>
      <c r="G126" s="117">
        <v>7.1925949600425631E-4</v>
      </c>
      <c r="H126" s="117">
        <v>2.8831445932486254E-3</v>
      </c>
      <c r="I126" s="117">
        <v>4.577034675555848E-3</v>
      </c>
      <c r="J126" s="119">
        <v>0</v>
      </c>
      <c r="K126" s="119">
        <v>0</v>
      </c>
      <c r="L126" s="117">
        <v>1.1971271298449617E-3</v>
      </c>
      <c r="M126" s="119">
        <v>0</v>
      </c>
      <c r="N126" s="117">
        <v>8.1918921596554168E-4</v>
      </c>
      <c r="O126" s="117">
        <v>1.2872455240548815E-3</v>
      </c>
      <c r="P126" s="117">
        <v>7.4849553241153862E-3</v>
      </c>
      <c r="Q126" s="118">
        <v>4.4818871443958082E-3</v>
      </c>
      <c r="R126" s="37"/>
    </row>
    <row r="127" spans="2:18" ht="15.95" customHeight="1" x14ac:dyDescent="0.25">
      <c r="B127" s="43" t="s">
        <v>101</v>
      </c>
      <c r="C127" s="116">
        <v>1.374693845025551E-3</v>
      </c>
      <c r="D127" s="117">
        <v>2.4384184971419512E-3</v>
      </c>
      <c r="E127" s="117">
        <v>8.0548555901102034E-3</v>
      </c>
      <c r="F127" s="117">
        <v>9.464388841855579E-3</v>
      </c>
      <c r="G127" s="117">
        <v>6.1339712332938298E-3</v>
      </c>
      <c r="H127" s="117">
        <v>2.2579538106179717E-3</v>
      </c>
      <c r="I127" s="117">
        <v>9.9770176063909422E-3</v>
      </c>
      <c r="J127" s="117">
        <v>7.5466308090828115E-3</v>
      </c>
      <c r="K127" s="117">
        <v>5.130509731232559E-3</v>
      </c>
      <c r="L127" s="117">
        <v>1.9554170517828524E-3</v>
      </c>
      <c r="M127" s="117">
        <v>4.6428348365099806E-4</v>
      </c>
      <c r="N127" s="117">
        <v>2.1325301881343576E-3</v>
      </c>
      <c r="O127" s="117">
        <v>4.2533740051166283E-3</v>
      </c>
      <c r="P127" s="117">
        <v>9.2411850803294435E-3</v>
      </c>
      <c r="Q127" s="118">
        <v>1.1988428453743167E-2</v>
      </c>
      <c r="R127" s="37"/>
    </row>
    <row r="128" spans="2:18" ht="15.95" customHeight="1" x14ac:dyDescent="0.25">
      <c r="B128" s="43" t="s">
        <v>102</v>
      </c>
      <c r="C128" s="116">
        <v>3.246493152964196E-4</v>
      </c>
      <c r="D128" s="117">
        <v>3.5051864441209429E-4</v>
      </c>
      <c r="E128" s="119">
        <v>0</v>
      </c>
      <c r="F128" s="117">
        <v>9.5082099830611289E-5</v>
      </c>
      <c r="G128" s="119">
        <v>0</v>
      </c>
      <c r="H128" s="117">
        <v>1.7559925750311131E-3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7">
        <v>1.1205268320541808E-4</v>
      </c>
      <c r="Q128" s="118">
        <v>5.1011282213169178E-5</v>
      </c>
      <c r="R128" s="37"/>
    </row>
    <row r="129" spans="2:18" ht="15.95" customHeight="1" x14ac:dyDescent="0.25">
      <c r="B129" s="43" t="s">
        <v>103</v>
      </c>
      <c r="C129" s="116">
        <v>1.1172705846655847E-3</v>
      </c>
      <c r="D129" s="117">
        <v>2.7611321447489632E-3</v>
      </c>
      <c r="E129" s="117">
        <v>2.3775951675047134E-3</v>
      </c>
      <c r="F129" s="117">
        <v>2.2061861504391465E-4</v>
      </c>
      <c r="G129" s="117">
        <v>2.1783255488210546E-4</v>
      </c>
      <c r="H129" s="117">
        <v>4.5383026405737313E-3</v>
      </c>
      <c r="I129" s="117">
        <v>4.6490058157019551E-4</v>
      </c>
      <c r="J129" s="119">
        <v>0</v>
      </c>
      <c r="K129" s="117">
        <v>3.6372607242507975E-4</v>
      </c>
      <c r="L129" s="119">
        <v>0</v>
      </c>
      <c r="M129" s="117">
        <v>2.1545129142329426E-4</v>
      </c>
      <c r="N129" s="117">
        <v>1.4282160033220785E-3</v>
      </c>
      <c r="O129" s="117">
        <v>2.923231279018335E-3</v>
      </c>
      <c r="P129" s="117">
        <v>2.6541763555859238E-3</v>
      </c>
      <c r="Q129" s="118">
        <v>3.3072775067430289E-4</v>
      </c>
      <c r="R129" s="37"/>
    </row>
    <row r="130" spans="2:18" ht="15.95" customHeight="1" x14ac:dyDescent="0.25">
      <c r="B130" s="43" t="s">
        <v>104</v>
      </c>
      <c r="C130" s="116">
        <v>0.96126346509537453</v>
      </c>
      <c r="D130" s="117">
        <v>0.88909311198885721</v>
      </c>
      <c r="E130" s="117">
        <v>0.42199725678285471</v>
      </c>
      <c r="F130" s="117">
        <v>0.11211370672301711</v>
      </c>
      <c r="G130" s="117">
        <v>1.600253039307457E-2</v>
      </c>
      <c r="H130" s="117">
        <v>0.79340605368207229</v>
      </c>
      <c r="I130" s="117">
        <v>0.18217972816575589</v>
      </c>
      <c r="J130" s="117">
        <v>4.8422286971749787E-2</v>
      </c>
      <c r="K130" s="117">
        <v>1.6861314015514821E-2</v>
      </c>
      <c r="L130" s="117">
        <v>8.0249889663947373E-4</v>
      </c>
      <c r="M130" s="117">
        <v>0.97045258238270105</v>
      </c>
      <c r="N130" s="117">
        <v>0.93547958368693485</v>
      </c>
      <c r="O130" s="117">
        <v>0.82624084422239807</v>
      </c>
      <c r="P130" s="117">
        <v>0.39278282523230096</v>
      </c>
      <c r="Q130" s="118">
        <v>0.11867872153540196</v>
      </c>
      <c r="R130" s="37"/>
    </row>
    <row r="131" spans="2:18" ht="15.95" customHeight="1" x14ac:dyDescent="0.25">
      <c r="B131" s="43" t="s">
        <v>105</v>
      </c>
      <c r="C131" s="116">
        <v>2.1418161071000805E-3</v>
      </c>
      <c r="D131" s="117">
        <v>3.0839157464330807E-3</v>
      </c>
      <c r="E131" s="117">
        <v>2.1272415172764875E-3</v>
      </c>
      <c r="F131" s="117">
        <v>1.9573563423069882E-3</v>
      </c>
      <c r="G131" s="117">
        <v>1.1825957796576315E-3</v>
      </c>
      <c r="H131" s="117">
        <v>2.8418149390832589E-3</v>
      </c>
      <c r="I131" s="117">
        <v>2.5834528314688451E-3</v>
      </c>
      <c r="J131" s="117">
        <v>2.7732853692724086E-3</v>
      </c>
      <c r="K131" s="117">
        <v>1.5336710823094111E-3</v>
      </c>
      <c r="L131" s="119">
        <v>0</v>
      </c>
      <c r="M131" s="117">
        <v>2.1478170693293298E-3</v>
      </c>
      <c r="N131" s="117">
        <v>2.2532930594307832E-3</v>
      </c>
      <c r="O131" s="117">
        <v>3.3881122715790539E-3</v>
      </c>
      <c r="P131" s="117">
        <v>1.7009394730090909E-3</v>
      </c>
      <c r="Q131" s="118">
        <v>1.3002364070069771E-3</v>
      </c>
      <c r="R131" s="37"/>
    </row>
    <row r="132" spans="2:18" ht="15.95" customHeight="1" x14ac:dyDescent="0.25">
      <c r="B132" s="43" t="s">
        <v>106</v>
      </c>
      <c r="C132" s="116">
        <v>2.1745544637927238E-3</v>
      </c>
      <c r="D132" s="117">
        <v>3.267884975831106E-3</v>
      </c>
      <c r="E132" s="117">
        <v>3.245710286287621E-3</v>
      </c>
      <c r="F132" s="117">
        <v>3.1164519028743055E-4</v>
      </c>
      <c r="G132" s="117">
        <v>2.1096239283533572E-4</v>
      </c>
      <c r="H132" s="117">
        <v>1.9019581666076734E-3</v>
      </c>
      <c r="I132" s="117">
        <v>1.185107732375885E-4</v>
      </c>
      <c r="J132" s="117">
        <v>4.2813646572323479E-4</v>
      </c>
      <c r="K132" s="119">
        <v>0</v>
      </c>
      <c r="L132" s="117">
        <v>5.9645862779361171E-4</v>
      </c>
      <c r="M132" s="117">
        <v>2.1180533887037215E-3</v>
      </c>
      <c r="N132" s="117">
        <v>2.3960713662583401E-3</v>
      </c>
      <c r="O132" s="117">
        <v>3.3623389063748505E-3</v>
      </c>
      <c r="P132" s="117">
        <v>4.9927775889132657E-3</v>
      </c>
      <c r="Q132" s="118">
        <v>2.368138544789825E-4</v>
      </c>
      <c r="R132" s="37"/>
    </row>
    <row r="133" spans="2:18" ht="15.95" customHeight="1" x14ac:dyDescent="0.25">
      <c r="B133" s="43" t="s">
        <v>107</v>
      </c>
      <c r="C133" s="116">
        <v>2.5081524035975157E-4</v>
      </c>
      <c r="D133" s="119">
        <v>0</v>
      </c>
      <c r="E133" s="117">
        <v>5.6972771394639421E-4</v>
      </c>
      <c r="F133" s="117">
        <v>3.019077580596724E-4</v>
      </c>
      <c r="G133" s="119">
        <v>0</v>
      </c>
      <c r="H133" s="119">
        <v>0</v>
      </c>
      <c r="I133" s="117">
        <v>1.4548809996324087E-3</v>
      </c>
      <c r="J133" s="117">
        <v>7.3363366399437492E-4</v>
      </c>
      <c r="K133" s="119">
        <v>0</v>
      </c>
      <c r="L133" s="119">
        <v>0</v>
      </c>
      <c r="M133" s="119">
        <v>0</v>
      </c>
      <c r="N133" s="117">
        <v>4.2376271334321089E-4</v>
      </c>
      <c r="O133" s="119">
        <v>0</v>
      </c>
      <c r="P133" s="119">
        <v>0</v>
      </c>
      <c r="Q133" s="120">
        <v>0</v>
      </c>
      <c r="R133" s="37"/>
    </row>
    <row r="134" spans="2:18" ht="15.95" customHeight="1" x14ac:dyDescent="0.25">
      <c r="B134" s="43" t="s">
        <v>108</v>
      </c>
      <c r="C134" s="116">
        <v>5.1549226271823144E-2</v>
      </c>
      <c r="D134" s="117">
        <v>9.8395312257170658E-2</v>
      </c>
      <c r="E134" s="117">
        <v>9.6866578409896084E-2</v>
      </c>
      <c r="F134" s="117">
        <v>5.0468164056498323E-2</v>
      </c>
      <c r="G134" s="117">
        <v>1.3038487086769242E-2</v>
      </c>
      <c r="H134" s="117">
        <v>9.2615995042580446E-2</v>
      </c>
      <c r="I134" s="117">
        <v>7.5642874472190771E-2</v>
      </c>
      <c r="J134" s="117">
        <v>3.1580273090555909E-2</v>
      </c>
      <c r="K134" s="117">
        <v>1.3628446857688298E-2</v>
      </c>
      <c r="L134" s="117">
        <v>1.3989575244330846E-3</v>
      </c>
      <c r="M134" s="117">
        <v>5.242643502860217E-2</v>
      </c>
      <c r="N134" s="117">
        <v>6.1528236604681708E-2</v>
      </c>
      <c r="O134" s="117">
        <v>0.11097050062207016</v>
      </c>
      <c r="P134" s="117">
        <v>9.7486797463227512E-2</v>
      </c>
      <c r="Q134" s="118">
        <v>4.7890836488919411E-2</v>
      </c>
      <c r="R134" s="37"/>
    </row>
    <row r="135" spans="2:18" ht="15.95" customHeight="1" x14ac:dyDescent="0.25">
      <c r="B135" s="43" t="s">
        <v>109</v>
      </c>
      <c r="C135" s="116">
        <v>0.91201787219323094</v>
      </c>
      <c r="D135" s="117">
        <v>0.79637527487964399</v>
      </c>
      <c r="E135" s="117">
        <v>0.32805656995777599</v>
      </c>
      <c r="F135" s="117">
        <v>6.197098081362145E-2</v>
      </c>
      <c r="G135" s="117">
        <v>3.1035475737903827E-3</v>
      </c>
      <c r="H135" s="117">
        <v>0.70671615557452794</v>
      </c>
      <c r="I135" s="117">
        <v>0.10415645768407442</v>
      </c>
      <c r="J135" s="117">
        <v>1.6536516682922654E-2</v>
      </c>
      <c r="K135" s="117">
        <v>2.9014253416005638E-3</v>
      </c>
      <c r="L135" s="119">
        <v>0</v>
      </c>
      <c r="M135" s="117">
        <v>0.91964674174565963</v>
      </c>
      <c r="N135" s="117">
        <v>0.87623488937458072</v>
      </c>
      <c r="O135" s="117">
        <v>0.7215559137857227</v>
      </c>
      <c r="P135" s="117">
        <v>0.30095007559845943</v>
      </c>
      <c r="Q135" s="118">
        <v>7.1406437933849071E-2</v>
      </c>
      <c r="R135" s="37"/>
    </row>
    <row r="136" spans="2:18" ht="15.95" customHeight="1" x14ac:dyDescent="0.25">
      <c r="B136" s="43" t="s">
        <v>110</v>
      </c>
      <c r="C136" s="121">
        <v>0</v>
      </c>
      <c r="D136" s="117">
        <v>4.8177922554869051E-4</v>
      </c>
      <c r="E136" s="117">
        <v>2.737967504562543E-4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7">
        <v>7.3751250087517495E-4</v>
      </c>
      <c r="O136" s="119">
        <v>0</v>
      </c>
      <c r="P136" s="117">
        <v>4.4919613025419265E-4</v>
      </c>
      <c r="Q136" s="120">
        <v>0</v>
      </c>
      <c r="R136" s="37"/>
    </row>
    <row r="137" spans="2:18" ht="15.95" customHeight="1" x14ac:dyDescent="0.25">
      <c r="B137" s="43" t="s">
        <v>111</v>
      </c>
      <c r="C137" s="116">
        <v>2.2459933804797912E-4</v>
      </c>
      <c r="D137" s="119">
        <v>0</v>
      </c>
      <c r="E137" s="117">
        <v>5.730719729663315E-4</v>
      </c>
      <c r="F137" s="119">
        <v>0</v>
      </c>
      <c r="G137" s="117">
        <v>2.8929068023237167E-4</v>
      </c>
      <c r="H137" s="119">
        <v>0</v>
      </c>
      <c r="I137" s="119">
        <v>0</v>
      </c>
      <c r="J137" s="119">
        <v>0</v>
      </c>
      <c r="K137" s="117">
        <v>6.9516788865103482E-4</v>
      </c>
      <c r="L137" s="119">
        <v>0</v>
      </c>
      <c r="M137" s="119">
        <v>0</v>
      </c>
      <c r="N137" s="117">
        <v>3.7946986303457919E-4</v>
      </c>
      <c r="O137" s="119">
        <v>0</v>
      </c>
      <c r="P137" s="117">
        <v>9.4019272392620974E-4</v>
      </c>
      <c r="Q137" s="120">
        <v>0</v>
      </c>
      <c r="R137" s="37"/>
    </row>
    <row r="138" spans="2:18" ht="15.95" customHeight="1" x14ac:dyDescent="0.25">
      <c r="B138" s="43" t="s">
        <v>112</v>
      </c>
      <c r="C138" s="121">
        <v>0</v>
      </c>
      <c r="D138" s="119">
        <v>0</v>
      </c>
      <c r="E138" s="117">
        <v>9.5735027086200734E-4</v>
      </c>
      <c r="F138" s="119">
        <v>0</v>
      </c>
      <c r="G138" s="119">
        <v>0</v>
      </c>
      <c r="H138" s="119">
        <v>0</v>
      </c>
      <c r="I138" s="117">
        <v>1.3309374588587016E-3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7">
        <v>7.1556994413858924E-4</v>
      </c>
      <c r="Q138" s="120">
        <v>0</v>
      </c>
      <c r="R138" s="37"/>
    </row>
    <row r="139" spans="2:18" ht="15.95" customHeight="1" x14ac:dyDescent="0.25">
      <c r="B139" s="43" t="s">
        <v>113</v>
      </c>
      <c r="C139" s="116">
        <v>4.6567616965090368E-5</v>
      </c>
      <c r="D139" s="117">
        <v>5.1396259807380762E-5</v>
      </c>
      <c r="E139" s="119">
        <v>0</v>
      </c>
      <c r="F139" s="119">
        <v>0</v>
      </c>
      <c r="G139" s="119">
        <v>0</v>
      </c>
      <c r="H139" s="117">
        <v>2.5464865013108114E-4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20">
        <v>0</v>
      </c>
      <c r="R139" s="37"/>
    </row>
    <row r="140" spans="2:18" ht="15.95" customHeight="1" x14ac:dyDescent="0.25">
      <c r="B140" s="43" t="s">
        <v>114</v>
      </c>
      <c r="C140" s="116">
        <v>1.3556061473522638E-4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7">
        <v>2.1808236116978332E-4</v>
      </c>
      <c r="N140" s="119">
        <v>0</v>
      </c>
      <c r="O140" s="119">
        <v>0</v>
      </c>
      <c r="P140" s="119">
        <v>0</v>
      </c>
      <c r="Q140" s="120">
        <v>0</v>
      </c>
      <c r="R140" s="37"/>
    </row>
    <row r="141" spans="2:18" ht="15.95" customHeight="1" x14ac:dyDescent="0.25">
      <c r="B141" s="43" t="s">
        <v>115</v>
      </c>
      <c r="C141" s="116">
        <v>6.5529818396656953E-4</v>
      </c>
      <c r="D141" s="117">
        <v>1.6888513168205504E-4</v>
      </c>
      <c r="E141" s="117">
        <v>3.2346716074301739E-4</v>
      </c>
      <c r="F141" s="119">
        <v>0</v>
      </c>
      <c r="G141" s="119">
        <v>0</v>
      </c>
      <c r="H141" s="117">
        <v>2.0155077970462542E-3</v>
      </c>
      <c r="I141" s="117">
        <v>1.7798890580721292E-4</v>
      </c>
      <c r="J141" s="119">
        <v>0</v>
      </c>
      <c r="K141" s="119">
        <v>0</v>
      </c>
      <c r="L141" s="119">
        <v>0</v>
      </c>
      <c r="M141" s="117">
        <v>4.9482792739583535E-4</v>
      </c>
      <c r="N141" s="119">
        <v>0</v>
      </c>
      <c r="O141" s="119">
        <v>0</v>
      </c>
      <c r="P141" s="119">
        <v>0</v>
      </c>
      <c r="Q141" s="120">
        <v>0</v>
      </c>
      <c r="R141" s="37"/>
    </row>
    <row r="142" spans="2:18" ht="15.95" customHeight="1" x14ac:dyDescent="0.25">
      <c r="B142" s="43" t="s">
        <v>116</v>
      </c>
      <c r="C142" s="116">
        <v>0.60889385947871788</v>
      </c>
      <c r="D142" s="117">
        <v>0.97545023772540151</v>
      </c>
      <c r="E142" s="117">
        <v>0.99422815443698698</v>
      </c>
      <c r="F142" s="117">
        <v>0.99906762017393658</v>
      </c>
      <c r="G142" s="119">
        <v>1</v>
      </c>
      <c r="H142" s="117">
        <v>0.91899994635135329</v>
      </c>
      <c r="I142" s="117">
        <v>0.99914894976810564</v>
      </c>
      <c r="J142" s="117">
        <v>0.99963662508905116</v>
      </c>
      <c r="K142" s="119">
        <v>1</v>
      </c>
      <c r="L142" s="119">
        <v>1</v>
      </c>
      <c r="M142" s="117">
        <v>0.43925944775458509</v>
      </c>
      <c r="N142" s="117">
        <v>0.95662843164597489</v>
      </c>
      <c r="O142" s="117">
        <v>0.97809709534421019</v>
      </c>
      <c r="P142" s="117">
        <v>0.99547259229353668</v>
      </c>
      <c r="Q142" s="118">
        <v>0.9987441298906562</v>
      </c>
      <c r="R142" s="37"/>
    </row>
    <row r="143" spans="2:18" ht="15.95" customHeight="1" x14ac:dyDescent="0.25">
      <c r="B143" s="43" t="s">
        <v>117</v>
      </c>
      <c r="C143" s="116">
        <v>0.24793953585822456</v>
      </c>
      <c r="D143" s="117">
        <v>1.8393885933511919E-2</v>
      </c>
      <c r="E143" s="117">
        <v>3.7792610093509271E-3</v>
      </c>
      <c r="F143" s="117">
        <v>7.1835395881671529E-4</v>
      </c>
      <c r="G143" s="119">
        <v>0</v>
      </c>
      <c r="H143" s="117">
        <v>4.4893641634691284E-2</v>
      </c>
      <c r="I143" s="117">
        <v>3.1724669604715945E-4</v>
      </c>
      <c r="J143" s="119">
        <v>0</v>
      </c>
      <c r="K143" s="119">
        <v>0</v>
      </c>
      <c r="L143" s="119">
        <v>0</v>
      </c>
      <c r="M143" s="117">
        <v>0.35447264979819693</v>
      </c>
      <c r="N143" s="117">
        <v>3.3379109661840697E-2</v>
      </c>
      <c r="O143" s="117">
        <v>1.7309154496007898E-2</v>
      </c>
      <c r="P143" s="117">
        <v>3.464961123888814E-3</v>
      </c>
      <c r="Q143" s="118">
        <v>1.2558701093442464E-3</v>
      </c>
      <c r="R143" s="37"/>
    </row>
    <row r="144" spans="2:18" ht="15.95" customHeight="1" x14ac:dyDescent="0.25">
      <c r="B144" s="43" t="s">
        <v>118</v>
      </c>
      <c r="C144" s="116">
        <v>9.992535024476534E-3</v>
      </c>
      <c r="D144" s="117">
        <v>2.897545343337749E-4</v>
      </c>
      <c r="E144" s="119">
        <v>0</v>
      </c>
      <c r="F144" s="119">
        <v>0</v>
      </c>
      <c r="G144" s="119">
        <v>0</v>
      </c>
      <c r="H144" s="117">
        <v>1.5706512613046725E-3</v>
      </c>
      <c r="I144" s="119">
        <v>0</v>
      </c>
      <c r="J144" s="119">
        <v>0</v>
      </c>
      <c r="K144" s="119">
        <v>0</v>
      </c>
      <c r="L144" s="119">
        <v>0</v>
      </c>
      <c r="M144" s="117">
        <v>1.4954854045954168E-2</v>
      </c>
      <c r="N144" s="117">
        <v>6.4986074670998306E-4</v>
      </c>
      <c r="O144" s="119">
        <v>0</v>
      </c>
      <c r="P144" s="119">
        <v>0</v>
      </c>
      <c r="Q144" s="120">
        <v>0</v>
      </c>
      <c r="R144" s="37"/>
    </row>
    <row r="145" spans="2:18" ht="15.95" customHeight="1" x14ac:dyDescent="0.25">
      <c r="B145" s="43" t="s">
        <v>119</v>
      </c>
      <c r="C145" s="116">
        <v>0.10993991207803026</v>
      </c>
      <c r="D145" s="117">
        <v>1.8653109760392622E-3</v>
      </c>
      <c r="E145" s="117">
        <v>4.8741336061213154E-4</v>
      </c>
      <c r="F145" s="119">
        <v>0</v>
      </c>
      <c r="G145" s="119">
        <v>0</v>
      </c>
      <c r="H145" s="117">
        <v>2.4600845188302099E-2</v>
      </c>
      <c r="I145" s="119">
        <v>0</v>
      </c>
      <c r="J145" s="119">
        <v>0</v>
      </c>
      <c r="K145" s="119">
        <v>0</v>
      </c>
      <c r="L145" s="119">
        <v>0</v>
      </c>
      <c r="M145" s="117">
        <v>0.15967573839935498</v>
      </c>
      <c r="N145" s="117">
        <v>4.6262253477844578E-3</v>
      </c>
      <c r="O145" s="117">
        <v>1.5526810363202118E-3</v>
      </c>
      <c r="P145" s="117">
        <v>4.2088468937643111E-4</v>
      </c>
      <c r="Q145" s="120">
        <v>0</v>
      </c>
      <c r="R145" s="37"/>
    </row>
    <row r="146" spans="2:18" ht="15.95" customHeight="1" x14ac:dyDescent="0.25">
      <c r="B146" s="43" t="s">
        <v>120</v>
      </c>
      <c r="C146" s="116">
        <v>5.1803644322758401E-5</v>
      </c>
      <c r="D146" s="117">
        <v>4.6122222064167642E-5</v>
      </c>
      <c r="E146" s="117">
        <v>4.9087133027006491E-4</v>
      </c>
      <c r="F146" s="117">
        <v>1.4953744639063294E-4</v>
      </c>
      <c r="G146" s="119">
        <v>0</v>
      </c>
      <c r="H146" s="117">
        <v>1.2503951815122981E-3</v>
      </c>
      <c r="I146" s="119">
        <v>0</v>
      </c>
      <c r="J146" s="117">
        <v>3.6337491094958618E-4</v>
      </c>
      <c r="K146" s="119">
        <v>0</v>
      </c>
      <c r="L146" s="119">
        <v>0</v>
      </c>
      <c r="M146" s="117">
        <v>8.3338815578348963E-5</v>
      </c>
      <c r="N146" s="119">
        <v>0</v>
      </c>
      <c r="O146" s="117">
        <v>7.5932732486695868E-5</v>
      </c>
      <c r="P146" s="119">
        <v>0</v>
      </c>
      <c r="Q146" s="120">
        <v>0</v>
      </c>
      <c r="R146" s="37"/>
    </row>
    <row r="147" spans="2:18" ht="15.95" customHeight="1" x14ac:dyDescent="0.25">
      <c r="B147" s="43" t="s">
        <v>121</v>
      </c>
      <c r="C147" s="116">
        <v>5.0187155845656721E-4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119">
        <v>0</v>
      </c>
      <c r="J147" s="119">
        <v>0</v>
      </c>
      <c r="K147" s="119">
        <v>0</v>
      </c>
      <c r="L147" s="119">
        <v>0</v>
      </c>
      <c r="M147" s="117">
        <v>8.0738299015491795E-4</v>
      </c>
      <c r="N147" s="119">
        <v>0</v>
      </c>
      <c r="O147" s="119">
        <v>0</v>
      </c>
      <c r="P147" s="119">
        <v>0</v>
      </c>
      <c r="Q147" s="120">
        <v>0</v>
      </c>
      <c r="R147" s="37"/>
    </row>
    <row r="148" spans="2:18" ht="15.95" customHeight="1" x14ac:dyDescent="0.25">
      <c r="B148" s="43" t="s">
        <v>122</v>
      </c>
      <c r="C148" s="116">
        <v>2.8360228796435751E-3</v>
      </c>
      <c r="D148" s="119">
        <v>0</v>
      </c>
      <c r="E148" s="119">
        <v>0</v>
      </c>
      <c r="F148" s="119">
        <v>0</v>
      </c>
      <c r="G148" s="119">
        <v>0</v>
      </c>
      <c r="H148" s="117">
        <v>3.7309084711468501E-4</v>
      </c>
      <c r="I148" s="119">
        <v>0</v>
      </c>
      <c r="J148" s="119">
        <v>0</v>
      </c>
      <c r="K148" s="119">
        <v>0</v>
      </c>
      <c r="L148" s="119">
        <v>0</v>
      </c>
      <c r="M148" s="117">
        <v>4.3429154634482842E-3</v>
      </c>
      <c r="N148" s="119">
        <v>0</v>
      </c>
      <c r="O148" s="119">
        <v>0</v>
      </c>
      <c r="P148" s="119">
        <v>0</v>
      </c>
      <c r="Q148" s="120">
        <v>0</v>
      </c>
      <c r="R148" s="37"/>
    </row>
    <row r="149" spans="2:18" ht="15.95" customHeight="1" x14ac:dyDescent="0.25">
      <c r="B149" s="43" t="s">
        <v>123</v>
      </c>
      <c r="C149" s="116">
        <v>8.7614961206855264E-4</v>
      </c>
      <c r="D149" s="117">
        <v>5.205797540978166E-4</v>
      </c>
      <c r="E149" s="117">
        <v>5.6727516014319152E-5</v>
      </c>
      <c r="F149" s="117">
        <v>6.4488420856478963E-5</v>
      </c>
      <c r="G149" s="119">
        <v>0</v>
      </c>
      <c r="H149" s="117">
        <v>9.6265532797875535E-4</v>
      </c>
      <c r="I149" s="117">
        <v>3.1552739512863881E-4</v>
      </c>
      <c r="J149" s="119">
        <v>0</v>
      </c>
      <c r="K149" s="119">
        <v>0</v>
      </c>
      <c r="L149" s="119">
        <v>0</v>
      </c>
      <c r="M149" s="117">
        <v>5.048092409849676E-4</v>
      </c>
      <c r="N149" s="117">
        <v>8.4041641904879498E-4</v>
      </c>
      <c r="O149" s="117">
        <v>3.3529230994733651E-4</v>
      </c>
      <c r="P149" s="119">
        <v>0</v>
      </c>
      <c r="Q149" s="120">
        <v>0</v>
      </c>
      <c r="R149" s="37"/>
    </row>
    <row r="150" spans="2:18" ht="15.95" customHeight="1" x14ac:dyDescent="0.25">
      <c r="B150" s="43" t="s">
        <v>124</v>
      </c>
      <c r="C150" s="116">
        <v>6.9289214055687489E-3</v>
      </c>
      <c r="D150" s="117">
        <v>3.4341088545505674E-3</v>
      </c>
      <c r="E150" s="117">
        <v>9.5757234676612055E-4</v>
      </c>
      <c r="F150" s="119">
        <v>0</v>
      </c>
      <c r="G150" s="119">
        <v>0</v>
      </c>
      <c r="H150" s="117">
        <v>5.9506755058936749E-3</v>
      </c>
      <c r="I150" s="117">
        <v>2.1827614071899364E-4</v>
      </c>
      <c r="J150" s="119">
        <v>0</v>
      </c>
      <c r="K150" s="119">
        <v>0</v>
      </c>
      <c r="L150" s="119">
        <v>0</v>
      </c>
      <c r="M150" s="117">
        <v>7.3531829933622282E-3</v>
      </c>
      <c r="N150" s="117">
        <v>3.8759561786419518E-3</v>
      </c>
      <c r="O150" s="117">
        <v>2.6298440810285182E-3</v>
      </c>
      <c r="P150" s="117">
        <v>6.4156189319840426E-4</v>
      </c>
      <c r="Q150" s="120">
        <v>0</v>
      </c>
      <c r="R150" s="37"/>
    </row>
    <row r="151" spans="2:18" ht="15.95" customHeight="1" x14ac:dyDescent="0.25">
      <c r="B151" s="43" t="s">
        <v>125</v>
      </c>
      <c r="C151" s="116">
        <v>2.4907291609482861E-3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7">
        <v>4.006946246997811E-3</v>
      </c>
      <c r="N151" s="119">
        <v>0</v>
      </c>
      <c r="O151" s="119">
        <v>0</v>
      </c>
      <c r="P151" s="119">
        <v>0</v>
      </c>
      <c r="Q151" s="120">
        <v>0</v>
      </c>
      <c r="R151" s="37"/>
    </row>
    <row r="152" spans="2:18" ht="15.95" customHeight="1" x14ac:dyDescent="0.25">
      <c r="B152" s="43" t="s">
        <v>126</v>
      </c>
      <c r="C152" s="116">
        <v>7.3024633232174514E-3</v>
      </c>
      <c r="D152" s="119">
        <v>0</v>
      </c>
      <c r="E152" s="119">
        <v>0</v>
      </c>
      <c r="F152" s="119">
        <v>0</v>
      </c>
      <c r="G152" s="119">
        <v>0</v>
      </c>
      <c r="H152" s="117">
        <v>1.3980987018502096E-3</v>
      </c>
      <c r="I152" s="119">
        <v>0</v>
      </c>
      <c r="J152" s="119">
        <v>0</v>
      </c>
      <c r="K152" s="119">
        <v>0</v>
      </c>
      <c r="L152" s="119">
        <v>0</v>
      </c>
      <c r="M152" s="117">
        <v>1.0925179362127677E-2</v>
      </c>
      <c r="N152" s="119">
        <v>0</v>
      </c>
      <c r="O152" s="119">
        <v>0</v>
      </c>
      <c r="P152" s="119">
        <v>0</v>
      </c>
      <c r="Q152" s="120">
        <v>0</v>
      </c>
      <c r="R152" s="37"/>
    </row>
    <row r="153" spans="2:18" ht="15.95" customHeight="1" x14ac:dyDescent="0.25">
      <c r="B153" s="43" t="s">
        <v>127</v>
      </c>
      <c r="C153" s="116">
        <v>1.1004972332680713E-3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7">
        <v>1.7704186098644727E-3</v>
      </c>
      <c r="N153" s="119">
        <v>0</v>
      </c>
      <c r="O153" s="119">
        <v>0</v>
      </c>
      <c r="P153" s="119">
        <v>0</v>
      </c>
      <c r="Q153" s="120">
        <v>0</v>
      </c>
      <c r="R153" s="37"/>
    </row>
    <row r="154" spans="2:18" ht="15.95" customHeight="1" x14ac:dyDescent="0.25">
      <c r="B154" s="43" t="s">
        <v>128</v>
      </c>
      <c r="C154" s="116">
        <v>1.1456987430564839E-3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119">
        <v>0</v>
      </c>
      <c r="J154" s="119">
        <v>0</v>
      </c>
      <c r="K154" s="119">
        <v>0</v>
      </c>
      <c r="L154" s="119">
        <v>0</v>
      </c>
      <c r="M154" s="117">
        <v>1.8431362793907701E-3</v>
      </c>
      <c r="N154" s="119">
        <v>0</v>
      </c>
      <c r="O154" s="119">
        <v>0</v>
      </c>
      <c r="P154" s="119">
        <v>0</v>
      </c>
      <c r="Q154" s="120">
        <v>0</v>
      </c>
      <c r="R154" s="37"/>
    </row>
    <row r="155" spans="2:18" ht="15.95" customHeight="1" x14ac:dyDescent="0.25">
      <c r="B155" s="43" t="s">
        <v>129</v>
      </c>
      <c r="C155" s="116">
        <v>0.63912656848622362</v>
      </c>
      <c r="D155" s="117">
        <v>0.98437767561462941</v>
      </c>
      <c r="E155" s="117">
        <v>0.99730211136481495</v>
      </c>
      <c r="F155" s="117">
        <v>0.99954359944997961</v>
      </c>
      <c r="G155" s="119">
        <v>1</v>
      </c>
      <c r="H155" s="117">
        <v>0.92936962323918448</v>
      </c>
      <c r="I155" s="117">
        <v>0.99968275330395273</v>
      </c>
      <c r="J155" s="119">
        <v>1</v>
      </c>
      <c r="K155" s="119">
        <v>1</v>
      </c>
      <c r="L155" s="119">
        <v>1</v>
      </c>
      <c r="M155" s="117">
        <v>0.4770977037211519</v>
      </c>
      <c r="N155" s="117">
        <v>0.97034451724979853</v>
      </c>
      <c r="O155" s="117">
        <v>0.98612046679186083</v>
      </c>
      <c r="P155" s="117">
        <v>0.99759628839214332</v>
      </c>
      <c r="Q155" s="118">
        <v>0.99920209278222227</v>
      </c>
      <c r="R155" s="37"/>
    </row>
    <row r="156" spans="2:18" ht="15.95" customHeight="1" x14ac:dyDescent="0.25">
      <c r="B156" s="43" t="s">
        <v>130</v>
      </c>
      <c r="C156" s="116">
        <v>0.13802056856871808</v>
      </c>
      <c r="D156" s="117">
        <v>0.19714651463253244</v>
      </c>
      <c r="E156" s="117">
        <v>0.18156614916897817</v>
      </c>
      <c r="F156" s="117">
        <v>0.15006584035616646</v>
      </c>
      <c r="G156" s="117">
        <v>0.18643189206361305</v>
      </c>
      <c r="H156" s="117">
        <v>0.16431529639998416</v>
      </c>
      <c r="I156" s="117">
        <v>0.14133044937842734</v>
      </c>
      <c r="J156" s="117">
        <v>0.11036082100154437</v>
      </c>
      <c r="K156" s="117">
        <v>0.1344909267235013</v>
      </c>
      <c r="L156" s="117">
        <v>0.20694732060155993</v>
      </c>
      <c r="M156" s="117">
        <v>0.12722169809957354</v>
      </c>
      <c r="N156" s="117">
        <v>0.17444642238223046</v>
      </c>
      <c r="O156" s="117">
        <v>0.20742801399169605</v>
      </c>
      <c r="P156" s="117">
        <v>0.19142597761355998</v>
      </c>
      <c r="Q156" s="118">
        <v>0.22073611146829936</v>
      </c>
      <c r="R156" s="37"/>
    </row>
    <row r="157" spans="2:18" ht="15.95" customHeight="1" x14ac:dyDescent="0.25">
      <c r="B157" s="43" t="s">
        <v>131</v>
      </c>
      <c r="C157" s="116">
        <v>0.17519670688155262</v>
      </c>
      <c r="D157" s="117">
        <v>0.51347984423806203</v>
      </c>
      <c r="E157" s="117">
        <v>0.56527764278317727</v>
      </c>
      <c r="F157" s="117">
        <v>0.59496165135994372</v>
      </c>
      <c r="G157" s="117">
        <v>0.79006879394178364</v>
      </c>
      <c r="H157" s="117">
        <v>0.42021930483605813</v>
      </c>
      <c r="I157" s="117">
        <v>0.53384934395572159</v>
      </c>
      <c r="J157" s="117">
        <v>0.50089486813816186</v>
      </c>
      <c r="K157" s="117">
        <v>0.68855599221530872</v>
      </c>
      <c r="L157" s="117">
        <v>0.88447515033081181</v>
      </c>
      <c r="M157" s="117">
        <v>0.11360575957766005</v>
      </c>
      <c r="N157" s="117">
        <v>0.36222115327720628</v>
      </c>
      <c r="O157" s="117">
        <v>0.577625441156846</v>
      </c>
      <c r="P157" s="117">
        <v>0.60178032495573153</v>
      </c>
      <c r="Q157" s="118">
        <v>0.76463277857784451</v>
      </c>
      <c r="R157" s="37"/>
    </row>
    <row r="158" spans="2:18" ht="15.95" customHeight="1" x14ac:dyDescent="0.25">
      <c r="B158" s="43" t="s">
        <v>132</v>
      </c>
      <c r="C158" s="116">
        <v>8.8262430363014873E-4</v>
      </c>
      <c r="D158" s="117">
        <v>5.1371788372186573E-3</v>
      </c>
      <c r="E158" s="117">
        <v>4.8030481782888297E-3</v>
      </c>
      <c r="F158" s="117">
        <v>5.7855889155919299E-3</v>
      </c>
      <c r="G158" s="117">
        <v>1.2708842163891836E-2</v>
      </c>
      <c r="H158" s="117">
        <v>4.8597507612472947E-3</v>
      </c>
      <c r="I158" s="117">
        <v>6.3090283905014874E-3</v>
      </c>
      <c r="J158" s="117">
        <v>6.9613458507785438E-3</v>
      </c>
      <c r="K158" s="117">
        <v>6.8129621328842519E-3</v>
      </c>
      <c r="L158" s="117">
        <v>2.1429088109169294E-2</v>
      </c>
      <c r="M158" s="117">
        <v>1.1869624152546089E-3</v>
      </c>
      <c r="N158" s="117">
        <v>1.977269048280955E-3</v>
      </c>
      <c r="O158" s="117">
        <v>6.4165194957031555E-3</v>
      </c>
      <c r="P158" s="117">
        <v>3.783365676153898E-3</v>
      </c>
      <c r="Q158" s="118">
        <v>5.875637404116678E-3</v>
      </c>
      <c r="R158" s="37"/>
    </row>
    <row r="159" spans="2:18" ht="15.95" customHeight="1" x14ac:dyDescent="0.25">
      <c r="B159" s="43" t="s">
        <v>133</v>
      </c>
      <c r="C159" s="116">
        <v>3.0972583373460871E-3</v>
      </c>
      <c r="D159" s="117">
        <v>1.015093694665851E-2</v>
      </c>
      <c r="E159" s="117">
        <v>3.7725615575958701E-2</v>
      </c>
      <c r="F159" s="117">
        <v>7.5101885313832994E-2</v>
      </c>
      <c r="G159" s="117">
        <v>0.37411457687146177</v>
      </c>
      <c r="H159" s="117">
        <v>1.0129849526890892E-2</v>
      </c>
      <c r="I159" s="117">
        <v>4.3168548096027867E-2</v>
      </c>
      <c r="J159" s="117">
        <v>6.7782512042108944E-2</v>
      </c>
      <c r="K159" s="117">
        <v>0.19767381010254173</v>
      </c>
      <c r="L159" s="117">
        <v>0.61197839243172003</v>
      </c>
      <c r="M159" s="117">
        <v>3.1701105704821366E-3</v>
      </c>
      <c r="N159" s="117">
        <v>3.7217578713808121E-3</v>
      </c>
      <c r="O159" s="117">
        <v>1.9421561900095148E-2</v>
      </c>
      <c r="P159" s="117">
        <v>4.8984087236612753E-2</v>
      </c>
      <c r="Q159" s="118">
        <v>0.17969946095682032</v>
      </c>
      <c r="R159" s="37"/>
    </row>
    <row r="160" spans="2:18" ht="15.95" customHeight="1" x14ac:dyDescent="0.25">
      <c r="B160" s="43" t="s">
        <v>134</v>
      </c>
      <c r="C160" s="116">
        <v>3.8065740062630778E-3</v>
      </c>
      <c r="D160" s="117">
        <v>4.1602756465658149E-2</v>
      </c>
      <c r="E160" s="117">
        <v>0.13812431051187102</v>
      </c>
      <c r="F160" s="117">
        <v>0.36040779478071483</v>
      </c>
      <c r="G160" s="117">
        <v>0.80983545972635307</v>
      </c>
      <c r="H160" s="117">
        <v>6.4387565209084757E-2</v>
      </c>
      <c r="I160" s="117">
        <v>0.22473054031436845</v>
      </c>
      <c r="J160" s="117">
        <v>0.32740038400250959</v>
      </c>
      <c r="K160" s="117">
        <v>0.71903168081788904</v>
      </c>
      <c r="L160" s="117">
        <v>0.97048770339218848</v>
      </c>
      <c r="M160" s="117">
        <v>1.9078190806974817E-3</v>
      </c>
      <c r="N160" s="117">
        <v>1.4898615557630933E-2</v>
      </c>
      <c r="O160" s="117">
        <v>5.8032217028975749E-2</v>
      </c>
      <c r="P160" s="117">
        <v>0.15269539472895513</v>
      </c>
      <c r="Q160" s="118">
        <v>0.55335689781809727</v>
      </c>
      <c r="R160" s="37"/>
    </row>
    <row r="161" spans="2:18" ht="15.95" customHeight="1" x14ac:dyDescent="0.25">
      <c r="B161" s="43" t="s">
        <v>135</v>
      </c>
      <c r="C161" s="116">
        <v>5.1987675144486947E-2</v>
      </c>
      <c r="D161" s="117">
        <v>0.14841530779316647</v>
      </c>
      <c r="E161" s="117">
        <v>0.2345455898023589</v>
      </c>
      <c r="F161" s="117">
        <v>0.34993535956144639</v>
      </c>
      <c r="G161" s="117">
        <v>0.73516708317000312</v>
      </c>
      <c r="H161" s="117">
        <v>0.11208070061805428</v>
      </c>
      <c r="I161" s="117">
        <v>0.25795719889523727</v>
      </c>
      <c r="J161" s="117">
        <v>0.32937811645113596</v>
      </c>
      <c r="K161" s="117">
        <v>0.64083168413086178</v>
      </c>
      <c r="L161" s="117">
        <v>0.91470919856904032</v>
      </c>
      <c r="M161" s="117">
        <v>4.2572281313436787E-2</v>
      </c>
      <c r="N161" s="117">
        <v>9.0515580488255823E-2</v>
      </c>
      <c r="O161" s="117">
        <v>0.20755195286111763</v>
      </c>
      <c r="P161" s="117">
        <v>0.25628402861204286</v>
      </c>
      <c r="Q161" s="118">
        <v>0.48614081165261258</v>
      </c>
      <c r="R161" s="37"/>
    </row>
    <row r="162" spans="2:18" ht="15.95" customHeight="1" x14ac:dyDescent="0.25">
      <c r="B162" s="43" t="s">
        <v>136</v>
      </c>
      <c r="C162" s="116">
        <v>0.38713272962913475</v>
      </c>
      <c r="D162" s="117">
        <v>0.62505563138581532</v>
      </c>
      <c r="E162" s="117">
        <v>0.59253994609702365</v>
      </c>
      <c r="F162" s="117">
        <v>0.53286458541696313</v>
      </c>
      <c r="G162" s="117">
        <v>0.56211004570181766</v>
      </c>
      <c r="H162" s="117">
        <v>0.53479748954383233</v>
      </c>
      <c r="I162" s="117">
        <v>0.53037174978849744</v>
      </c>
      <c r="J162" s="117">
        <v>0.42248541873717071</v>
      </c>
      <c r="K162" s="117">
        <v>0.4762781036286346</v>
      </c>
      <c r="L162" s="117">
        <v>0.60708205380419278</v>
      </c>
      <c r="M162" s="117">
        <v>0.34486308396828386</v>
      </c>
      <c r="N162" s="117">
        <v>0.53817646061826629</v>
      </c>
      <c r="O162" s="117">
        <v>0.63888111969879935</v>
      </c>
      <c r="P162" s="117">
        <v>0.62160061329828686</v>
      </c>
      <c r="Q162" s="118">
        <v>0.65327520688978402</v>
      </c>
      <c r="R162" s="37"/>
    </row>
    <row r="163" spans="2:18" ht="15.95" customHeight="1" x14ac:dyDescent="0.25">
      <c r="B163" s="43" t="s">
        <v>137</v>
      </c>
      <c r="C163" s="116">
        <v>0.64384096541828573</v>
      </c>
      <c r="D163" s="117">
        <v>0.7933947712460806</v>
      </c>
      <c r="E163" s="117">
        <v>0.83126945152122722</v>
      </c>
      <c r="F163" s="117">
        <v>0.87602132905273578</v>
      </c>
      <c r="G163" s="117">
        <v>0.94537108682506799</v>
      </c>
      <c r="H163" s="117">
        <v>0.71640892592066641</v>
      </c>
      <c r="I163" s="117">
        <v>0.84265674565550031</v>
      </c>
      <c r="J163" s="117">
        <v>0.83923268365048664</v>
      </c>
      <c r="K163" s="117">
        <v>0.93377295602000354</v>
      </c>
      <c r="L163" s="117">
        <v>0.95485301829423586</v>
      </c>
      <c r="M163" s="117">
        <v>0.63805100255470715</v>
      </c>
      <c r="N163" s="117">
        <v>0.71629213066961461</v>
      </c>
      <c r="O163" s="117">
        <v>0.82846447430308057</v>
      </c>
      <c r="P163" s="117">
        <v>0.85689920640926265</v>
      </c>
      <c r="Q163" s="118">
        <v>0.93347224356834857</v>
      </c>
      <c r="R163" s="37"/>
    </row>
    <row r="164" spans="2:18" ht="15.95" customHeight="1" x14ac:dyDescent="0.25">
      <c r="B164" s="43" t="s">
        <v>138</v>
      </c>
      <c r="C164" s="116">
        <v>1.7318842859983776E-2</v>
      </c>
      <c r="D164" s="117">
        <v>3.0401963719673505E-2</v>
      </c>
      <c r="E164" s="117">
        <v>2.1664564287769802E-2</v>
      </c>
      <c r="F164" s="117">
        <v>1.3896782042382087E-2</v>
      </c>
      <c r="G164" s="117">
        <v>9.5775275290961703E-3</v>
      </c>
      <c r="H164" s="117">
        <v>2.1087354823586157E-2</v>
      </c>
      <c r="I164" s="117">
        <v>1.0494802668108849E-2</v>
      </c>
      <c r="J164" s="117">
        <v>5.7203810573209979E-3</v>
      </c>
      <c r="K164" s="117">
        <v>6.2931221832529379E-3</v>
      </c>
      <c r="L164" s="117">
        <v>7.6029552495506074E-3</v>
      </c>
      <c r="M164" s="117">
        <v>1.2714699720432593E-2</v>
      </c>
      <c r="N164" s="117">
        <v>2.7905675939625722E-2</v>
      </c>
      <c r="O164" s="117">
        <v>2.995357667863267E-2</v>
      </c>
      <c r="P164" s="117">
        <v>2.6403024620017351E-2</v>
      </c>
      <c r="Q164" s="118">
        <v>2.2858027103136076E-2</v>
      </c>
      <c r="R164" s="37"/>
    </row>
    <row r="165" spans="2:18" ht="15.95" customHeight="1" x14ac:dyDescent="0.25">
      <c r="B165" s="43" t="s">
        <v>139</v>
      </c>
      <c r="C165" s="116">
        <v>1.897497176070841E-2</v>
      </c>
      <c r="D165" s="117">
        <v>3.1279476907055806E-2</v>
      </c>
      <c r="E165" s="117">
        <v>7.1732710817998771E-2</v>
      </c>
      <c r="F165" s="117">
        <v>0.1708139831535565</v>
      </c>
      <c r="G165" s="117">
        <v>0.45232887820949674</v>
      </c>
      <c r="H165" s="117">
        <v>2.8157154329904125E-2</v>
      </c>
      <c r="I165" s="117">
        <v>8.3917460908408195E-2</v>
      </c>
      <c r="J165" s="117">
        <v>0.13555083139413468</v>
      </c>
      <c r="K165" s="117">
        <v>0.24077309351326351</v>
      </c>
      <c r="L165" s="117">
        <v>0.69073278974704633</v>
      </c>
      <c r="M165" s="117">
        <v>2.0756523796521674E-2</v>
      </c>
      <c r="N165" s="117">
        <v>2.0043460758327941E-2</v>
      </c>
      <c r="O165" s="117">
        <v>4.6538226952154309E-2</v>
      </c>
      <c r="P165" s="117">
        <v>8.3359945740956121E-2</v>
      </c>
      <c r="Q165" s="118">
        <v>0.33376442868713269</v>
      </c>
      <c r="R165" s="37"/>
    </row>
    <row r="166" spans="2:18" ht="15.95" customHeight="1" x14ac:dyDescent="0.25">
      <c r="B166" s="43" t="s">
        <v>140</v>
      </c>
      <c r="C166" s="116">
        <v>5.6447855263275677E-2</v>
      </c>
      <c r="D166" s="117">
        <v>3.0059196236842795E-2</v>
      </c>
      <c r="E166" s="117">
        <v>4.1476826017499649E-2</v>
      </c>
      <c r="F166" s="117">
        <v>2.3863049437081018E-2</v>
      </c>
      <c r="G166" s="117">
        <v>6.7512020933260279E-3</v>
      </c>
      <c r="H166" s="117">
        <v>4.161994149568559E-2</v>
      </c>
      <c r="I166" s="117">
        <v>1.8591121610965041E-2</v>
      </c>
      <c r="J166" s="117">
        <v>6.1711100614972115E-3</v>
      </c>
      <c r="K166" s="117">
        <v>2.0198238690078791E-3</v>
      </c>
      <c r="L166" s="117">
        <v>1.0916536476028756E-3</v>
      </c>
      <c r="M166" s="117">
        <v>6.3196100506859906E-2</v>
      </c>
      <c r="N166" s="117">
        <v>2.7817357955026621E-2</v>
      </c>
      <c r="O166" s="117">
        <v>3.351516404575438E-2</v>
      </c>
      <c r="P166" s="117">
        <v>5.2809410433865861E-2</v>
      </c>
      <c r="Q166" s="118">
        <v>3.9356872031687536E-2</v>
      </c>
      <c r="R166" s="37"/>
    </row>
    <row r="167" spans="2:18" ht="15.95" customHeight="1" x14ac:dyDescent="0.25">
      <c r="B167" s="43" t="s">
        <v>141</v>
      </c>
      <c r="C167" s="116">
        <v>0.83444741444822024</v>
      </c>
      <c r="D167" s="117">
        <v>0.93642787155641116</v>
      </c>
      <c r="E167" s="117">
        <v>0.9695694571173723</v>
      </c>
      <c r="F167" s="117">
        <v>0.98669144345391124</v>
      </c>
      <c r="G167" s="117">
        <v>0.99631109354463776</v>
      </c>
      <c r="H167" s="117">
        <v>0.89007699921228589</v>
      </c>
      <c r="I167" s="117">
        <v>0.97892022784744215</v>
      </c>
      <c r="J167" s="117">
        <v>0.99062883940268154</v>
      </c>
      <c r="K167" s="117">
        <v>0.99453691676644251</v>
      </c>
      <c r="L167" s="117">
        <v>0.99960257106728456</v>
      </c>
      <c r="M167" s="117">
        <v>0.80753470765095559</v>
      </c>
      <c r="N167" s="117">
        <v>0.91645396699136727</v>
      </c>
      <c r="O167" s="117">
        <v>0.95558202257033054</v>
      </c>
      <c r="P167" s="117">
        <v>0.9762980828827863</v>
      </c>
      <c r="Q167" s="118">
        <v>0.98750568254387783</v>
      </c>
      <c r="R167" s="37"/>
    </row>
    <row r="168" spans="2:18" ht="15.95" customHeight="1" x14ac:dyDescent="0.25">
      <c r="B168" s="43" t="s">
        <v>142</v>
      </c>
      <c r="C168" s="116">
        <v>5.9687239905275344E-2</v>
      </c>
      <c r="D168" s="117">
        <v>0.15889527374158063</v>
      </c>
      <c r="E168" s="117">
        <v>0.25392879213836855</v>
      </c>
      <c r="F168" s="117">
        <v>0.41253374864405873</v>
      </c>
      <c r="G168" s="117">
        <v>0.78458805718297475</v>
      </c>
      <c r="H168" s="117">
        <v>0.19880917542138568</v>
      </c>
      <c r="I168" s="117">
        <v>0.3156627588977432</v>
      </c>
      <c r="J168" s="117">
        <v>0.42775792391298356</v>
      </c>
      <c r="K168" s="117">
        <v>0.67413729603513706</v>
      </c>
      <c r="L168" s="117">
        <v>0.95660097954842938</v>
      </c>
      <c r="M168" s="117">
        <v>5.2102687813927587E-2</v>
      </c>
      <c r="N168" s="117">
        <v>8.5872311191398723E-2</v>
      </c>
      <c r="O168" s="117">
        <v>0.1814603455585419</v>
      </c>
      <c r="P168" s="117">
        <v>0.261104505553369</v>
      </c>
      <c r="Q168" s="118">
        <v>0.54242080546597482</v>
      </c>
      <c r="R168" s="37"/>
    </row>
    <row r="169" spans="2:18" ht="15.95" customHeight="1" x14ac:dyDescent="0.25">
      <c r="B169" s="43" t="s">
        <v>143</v>
      </c>
      <c r="C169" s="116">
        <v>0.13856675610071242</v>
      </c>
      <c r="D169" s="117">
        <v>7.9379434393789403E-2</v>
      </c>
      <c r="E169" s="117">
        <v>5.751937794552732E-2</v>
      </c>
      <c r="F169" s="117">
        <v>1.8009526850672659E-2</v>
      </c>
      <c r="G169" s="119">
        <v>0</v>
      </c>
      <c r="H169" s="117">
        <v>0.10730233047538684</v>
      </c>
      <c r="I169" s="117">
        <v>4.7783229319123009E-2</v>
      </c>
      <c r="J169" s="117">
        <v>7.3395634943364679E-3</v>
      </c>
      <c r="K169" s="119">
        <v>0</v>
      </c>
      <c r="L169" s="119">
        <v>0</v>
      </c>
      <c r="M169" s="117">
        <v>0.14862078011085375</v>
      </c>
      <c r="N169" s="117">
        <v>9.5312911174753961E-2</v>
      </c>
      <c r="O169" s="117">
        <v>6.7257007925393464E-2</v>
      </c>
      <c r="P169" s="117">
        <v>4.8670537919270097E-2</v>
      </c>
      <c r="Q169" s="118">
        <v>1.5249233696217305E-2</v>
      </c>
      <c r="R169" s="37"/>
    </row>
    <row r="170" spans="2:18" ht="15.95" customHeight="1" x14ac:dyDescent="0.25">
      <c r="B170" s="43" t="s">
        <v>144</v>
      </c>
      <c r="C170" s="116">
        <v>8.7822582334019805E-4</v>
      </c>
      <c r="D170" s="117">
        <v>1.0481039493661813E-3</v>
      </c>
      <c r="E170" s="117">
        <v>1.1878128204707626E-3</v>
      </c>
      <c r="F170" s="117">
        <v>7.9617722022933988E-4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7">
        <v>3.8787029913683039E-4</v>
      </c>
      <c r="N170" s="117">
        <v>1.9310803861120023E-3</v>
      </c>
      <c r="O170" s="117">
        <v>8.064030688600672E-4</v>
      </c>
      <c r="P170" s="117">
        <v>2.6449964536953609E-3</v>
      </c>
      <c r="Q170" s="118">
        <v>6.7601528059857972E-4</v>
      </c>
      <c r="R170" s="37"/>
    </row>
    <row r="171" spans="2:18" ht="15.95" customHeight="1" x14ac:dyDescent="0.25">
      <c r="B171" s="43" t="s">
        <v>145</v>
      </c>
      <c r="C171" s="116">
        <v>0.66278213649570827</v>
      </c>
      <c r="D171" s="117">
        <v>0.59449161404976514</v>
      </c>
      <c r="E171" s="117">
        <v>0.46990489098642241</v>
      </c>
      <c r="F171" s="117">
        <v>0.23514954182123668</v>
      </c>
      <c r="G171" s="117">
        <v>2.2787733208778117E-2</v>
      </c>
      <c r="H171" s="117">
        <v>0.57719389527592579</v>
      </c>
      <c r="I171" s="117">
        <v>0.41888893766273771</v>
      </c>
      <c r="J171" s="117">
        <v>0.11485827096049021</v>
      </c>
      <c r="K171" s="117">
        <v>2.6885223038522862E-2</v>
      </c>
      <c r="L171" s="117">
        <v>4.0827378907563042E-4</v>
      </c>
      <c r="M171" s="117">
        <v>0.67709342139567352</v>
      </c>
      <c r="N171" s="117">
        <v>0.64088759266266293</v>
      </c>
      <c r="O171" s="117">
        <v>0.54261020317344044</v>
      </c>
      <c r="P171" s="117">
        <v>0.46312751811123748</v>
      </c>
      <c r="Q171" s="118">
        <v>0.19056490587604746</v>
      </c>
      <c r="R171" s="37"/>
    </row>
    <row r="172" spans="2:18" ht="15.95" customHeight="1" x14ac:dyDescent="0.25">
      <c r="B172" s="43" t="s">
        <v>146</v>
      </c>
      <c r="C172" s="116">
        <v>0.13964402792742875</v>
      </c>
      <c r="D172" s="117">
        <v>0.18633771880164671</v>
      </c>
      <c r="E172" s="117">
        <v>0.14647290692083328</v>
      </c>
      <c r="F172" s="117">
        <v>5.2079355187176844E-2</v>
      </c>
      <c r="G172" s="117">
        <v>7.9080327052335217E-4</v>
      </c>
      <c r="H172" s="117">
        <v>0.11042326803789507</v>
      </c>
      <c r="I172" s="117">
        <v>6.6955506904585751E-2</v>
      </c>
      <c r="J172" s="117">
        <v>7.5175173357112093E-3</v>
      </c>
      <c r="K172" s="117">
        <v>7.9589635211282722E-4</v>
      </c>
      <c r="L172" s="119">
        <v>0</v>
      </c>
      <c r="M172" s="117">
        <v>0.12835451364568859</v>
      </c>
      <c r="N172" s="117">
        <v>0.17213272149800066</v>
      </c>
      <c r="O172" s="117">
        <v>0.22328154939934008</v>
      </c>
      <c r="P172" s="117">
        <v>0.16091967955569084</v>
      </c>
      <c r="Q172" s="118">
        <v>5.7774377142218399E-2</v>
      </c>
      <c r="R172" s="37"/>
    </row>
    <row r="173" spans="2:18" ht="15.95" customHeight="1" x14ac:dyDescent="0.25">
      <c r="B173" s="43" t="s">
        <v>147</v>
      </c>
      <c r="C173" s="116">
        <v>1.8072685700117567E-3</v>
      </c>
      <c r="D173" s="117">
        <v>2.75503239905968E-3</v>
      </c>
      <c r="E173" s="117">
        <v>6.1931357016900609E-3</v>
      </c>
      <c r="F173" s="117">
        <v>6.1649666181748464E-3</v>
      </c>
      <c r="G173" s="117">
        <v>2.1755203512623124E-3</v>
      </c>
      <c r="H173" s="117">
        <v>8.3999877753298466E-3</v>
      </c>
      <c r="I173" s="117">
        <v>1.3825324322944059E-2</v>
      </c>
      <c r="J173" s="117">
        <v>1.0417271583175083E-2</v>
      </c>
      <c r="K173" s="117">
        <v>3.32675030049357E-3</v>
      </c>
      <c r="L173" s="119">
        <v>0</v>
      </c>
      <c r="M173" s="117">
        <v>3.1112062902463166E-4</v>
      </c>
      <c r="N173" s="117">
        <v>2.3483926732223502E-3</v>
      </c>
      <c r="O173" s="117">
        <v>1.0221657986570103E-3</v>
      </c>
      <c r="P173" s="117">
        <v>3.4437160828032433E-3</v>
      </c>
      <c r="Q173" s="118">
        <v>6.9913213747373648E-4</v>
      </c>
      <c r="R173" s="37"/>
    </row>
    <row r="174" spans="2:18" ht="15.95" customHeight="1" x14ac:dyDescent="0.25">
      <c r="B174" s="43" t="s">
        <v>148</v>
      </c>
      <c r="C174" s="121">
        <v>0</v>
      </c>
      <c r="D174" s="117">
        <v>9.2715584837769149E-4</v>
      </c>
      <c r="E174" s="119">
        <v>0</v>
      </c>
      <c r="F174" s="117">
        <v>2.0096509931452652E-4</v>
      </c>
      <c r="G174" s="117">
        <v>7.0035974588627842E-4</v>
      </c>
      <c r="H174" s="119">
        <v>0</v>
      </c>
      <c r="I174" s="119">
        <v>0</v>
      </c>
      <c r="J174" s="117">
        <v>4.8834373483032302E-4</v>
      </c>
      <c r="K174" s="117">
        <v>6.6550343176729207E-4</v>
      </c>
      <c r="L174" s="117">
        <v>1.1971271298449617E-3</v>
      </c>
      <c r="M174" s="119">
        <v>0</v>
      </c>
      <c r="N174" s="117">
        <v>4.5195168025407147E-4</v>
      </c>
      <c r="O174" s="117">
        <v>1.0403516490127152E-3</v>
      </c>
      <c r="P174" s="119">
        <v>0</v>
      </c>
      <c r="Q174" s="120">
        <v>0</v>
      </c>
      <c r="R174" s="37"/>
    </row>
    <row r="175" spans="2:18" ht="15.95" customHeight="1" x14ac:dyDescent="0.25">
      <c r="B175" s="43" t="s">
        <v>149</v>
      </c>
      <c r="C175" s="116">
        <v>2.8765615159055419E-3</v>
      </c>
      <c r="D175" s="117">
        <v>1.6869773969959843E-2</v>
      </c>
      <c r="E175" s="117">
        <v>8.2587915374297188E-2</v>
      </c>
      <c r="F175" s="117">
        <v>0.24597300381750808</v>
      </c>
      <c r="G175" s="117">
        <v>0.61381393463493794</v>
      </c>
      <c r="H175" s="117">
        <v>3.0095631900558549E-2</v>
      </c>
      <c r="I175" s="117">
        <v>0.1114049273598279</v>
      </c>
      <c r="J175" s="117">
        <v>0.3029559541553779</v>
      </c>
      <c r="K175" s="117">
        <v>0.51920877781149988</v>
      </c>
      <c r="L175" s="117">
        <v>0.72468515241397435</v>
      </c>
      <c r="M175" s="117">
        <v>1.6170124950871535E-3</v>
      </c>
      <c r="N175" s="117">
        <v>7.5397386164752795E-3</v>
      </c>
      <c r="O175" s="117">
        <v>2.7952433082570415E-2</v>
      </c>
      <c r="P175" s="117">
        <v>9.3862368978540889E-2</v>
      </c>
      <c r="Q175" s="118">
        <v>0.38863087664652934</v>
      </c>
      <c r="R175" s="37"/>
    </row>
    <row r="176" spans="2:18" ht="15.95" customHeight="1" x14ac:dyDescent="0.25">
      <c r="B176" s="43" t="s">
        <v>150</v>
      </c>
      <c r="C176" s="116">
        <v>3.787329211923574E-3</v>
      </c>
      <c r="D176" s="117">
        <v>1.7248004422352817E-2</v>
      </c>
      <c r="E176" s="117">
        <v>6.4595880326806757E-2</v>
      </c>
      <c r="F176" s="117">
        <v>0.24677853514341172</v>
      </c>
      <c r="G176" s="117">
        <v>0.30072066269407738</v>
      </c>
      <c r="H176" s="117">
        <v>2.9387599846970359E-2</v>
      </c>
      <c r="I176" s="117">
        <v>9.7686380248349691E-2</v>
      </c>
      <c r="J176" s="117">
        <v>0.40085148848173047</v>
      </c>
      <c r="K176" s="117">
        <v>0.37663824778854699</v>
      </c>
      <c r="L176" s="117">
        <v>0.25013058835091712</v>
      </c>
      <c r="M176" s="117">
        <v>2.1739937552140514E-3</v>
      </c>
      <c r="N176" s="117">
        <v>1.0155375362804869E-2</v>
      </c>
      <c r="O176" s="117">
        <v>2.127449784923283E-2</v>
      </c>
      <c r="P176" s="117">
        <v>6.8085984177494868E-2</v>
      </c>
      <c r="Q176" s="118">
        <v>0.18975720906963231</v>
      </c>
      <c r="R176" s="37"/>
    </row>
    <row r="177" spans="2:18" ht="15.95" customHeight="1" x14ac:dyDescent="0.25">
      <c r="B177" s="43" t="s">
        <v>151</v>
      </c>
      <c r="C177" s="116">
        <v>4.965769435496914E-2</v>
      </c>
      <c r="D177" s="117">
        <v>0.10094316216568262</v>
      </c>
      <c r="E177" s="117">
        <v>0.17150784115527656</v>
      </c>
      <c r="F177" s="117">
        <v>0.19480314726076092</v>
      </c>
      <c r="G177" s="117">
        <v>5.8810814248439626E-2</v>
      </c>
      <c r="H177" s="117">
        <v>0.13719728668793474</v>
      </c>
      <c r="I177" s="117">
        <v>0.24341561790468844</v>
      </c>
      <c r="J177" s="117">
        <v>0.15549957112575569</v>
      </c>
      <c r="K177" s="117">
        <v>7.1998586681274138E-2</v>
      </c>
      <c r="L177" s="117">
        <v>2.3578858316186949E-2</v>
      </c>
      <c r="M177" s="117">
        <v>4.1441287669321036E-2</v>
      </c>
      <c r="N177" s="117">
        <v>6.9240235945714559E-2</v>
      </c>
      <c r="O177" s="117">
        <v>0.11475538805349297</v>
      </c>
      <c r="P177" s="117">
        <v>0.1591955884251238</v>
      </c>
      <c r="Q177" s="118">
        <v>0.15664825015128059</v>
      </c>
      <c r="R177" s="37"/>
    </row>
    <row r="178" spans="2:18" ht="15.95" customHeight="1" x14ac:dyDescent="0.25">
      <c r="B178" s="43" t="s">
        <v>152</v>
      </c>
      <c r="C178" s="121">
        <v>0</v>
      </c>
      <c r="D178" s="119">
        <v>0</v>
      </c>
      <c r="E178" s="117">
        <v>3.0238768676795166E-5</v>
      </c>
      <c r="F178" s="117">
        <v>4.4780981514243689E-5</v>
      </c>
      <c r="G178" s="117">
        <v>2.0017184609281239E-4</v>
      </c>
      <c r="H178" s="119">
        <v>0</v>
      </c>
      <c r="I178" s="117">
        <v>4.0076277743864393E-5</v>
      </c>
      <c r="J178" s="117">
        <v>7.201912859230113E-5</v>
      </c>
      <c r="K178" s="117">
        <v>4.8101459578285549E-4</v>
      </c>
      <c r="L178" s="119">
        <v>0</v>
      </c>
      <c r="M178" s="119">
        <v>0</v>
      </c>
      <c r="N178" s="119">
        <v>0</v>
      </c>
      <c r="O178" s="119">
        <v>0</v>
      </c>
      <c r="P178" s="117">
        <v>4.9610296143519254E-5</v>
      </c>
      <c r="Q178" s="120">
        <v>0</v>
      </c>
      <c r="R178" s="37"/>
    </row>
    <row r="179" spans="2:18" ht="15.95" customHeight="1" x14ac:dyDescent="0.25">
      <c r="B179" s="43" t="s">
        <v>153</v>
      </c>
      <c r="C179" s="116">
        <v>1.0306550887473956E-3</v>
      </c>
      <c r="D179" s="117">
        <v>9.1479696163769694E-5</v>
      </c>
      <c r="E179" s="117">
        <v>5.7175798337175095E-5</v>
      </c>
      <c r="F179" s="119">
        <v>0</v>
      </c>
      <c r="G179" s="119">
        <v>0</v>
      </c>
      <c r="H179" s="119">
        <v>0</v>
      </c>
      <c r="I179" s="119">
        <v>0</v>
      </c>
      <c r="J179" s="119">
        <v>0</v>
      </c>
      <c r="K179" s="119">
        <v>0</v>
      </c>
      <c r="L179" s="119">
        <v>0</v>
      </c>
      <c r="M179" s="117">
        <v>1.2619615591008724E-3</v>
      </c>
      <c r="N179" s="117">
        <v>4.1599244714062071E-4</v>
      </c>
      <c r="O179" s="117">
        <v>1.5060643190832639E-4</v>
      </c>
      <c r="P179" s="117">
        <v>9.3803696773079185E-5</v>
      </c>
      <c r="Q179" s="120">
        <v>0</v>
      </c>
      <c r="R179" s="37"/>
    </row>
    <row r="180" spans="2:18" ht="15.95" customHeight="1" x14ac:dyDescent="0.25">
      <c r="B180" s="43" t="s">
        <v>154</v>
      </c>
      <c r="C180" s="116">
        <v>3.9807520374689619E-2</v>
      </c>
      <c r="D180" s="117">
        <v>4.3373553987110349E-3</v>
      </c>
      <c r="E180" s="117">
        <v>2.4579922331372495E-3</v>
      </c>
      <c r="F180" s="117">
        <v>6.0360029056893397E-4</v>
      </c>
      <c r="G180" s="119">
        <v>0</v>
      </c>
      <c r="H180" s="117">
        <v>9.5879054081445987E-3</v>
      </c>
      <c r="I180" s="117">
        <v>2.0722477720031733E-3</v>
      </c>
      <c r="J180" s="119">
        <v>0</v>
      </c>
      <c r="K180" s="119">
        <v>0</v>
      </c>
      <c r="L180" s="119">
        <v>0</v>
      </c>
      <c r="M180" s="117">
        <v>5.1468145530969477E-2</v>
      </c>
      <c r="N180" s="117">
        <v>1.3116776143025829E-2</v>
      </c>
      <c r="O180" s="117">
        <v>3.2069505344422002E-3</v>
      </c>
      <c r="P180" s="117">
        <v>9.8893641245714693E-4</v>
      </c>
      <c r="Q180" s="118">
        <v>4.7926848599862159E-4</v>
      </c>
      <c r="R180" s="37"/>
    </row>
    <row r="181" spans="2:18" ht="15.95" customHeight="1" x14ac:dyDescent="0.25">
      <c r="B181" s="43" t="s">
        <v>155</v>
      </c>
      <c r="C181" s="116">
        <v>5.4617123378072111E-5</v>
      </c>
      <c r="D181" s="117">
        <v>7.7779190158922858E-5</v>
      </c>
      <c r="E181" s="117">
        <v>1.4644180779025659E-4</v>
      </c>
      <c r="F181" s="119">
        <v>0</v>
      </c>
      <c r="G181" s="119">
        <v>0</v>
      </c>
      <c r="H181" s="119">
        <v>0</v>
      </c>
      <c r="I181" s="119">
        <v>0</v>
      </c>
      <c r="J181" s="119">
        <v>0</v>
      </c>
      <c r="K181" s="119">
        <v>0</v>
      </c>
      <c r="L181" s="119">
        <v>0</v>
      </c>
      <c r="M181" s="117">
        <v>8.7864983866114662E-5</v>
      </c>
      <c r="N181" s="117">
        <v>1.190651692895698E-4</v>
      </c>
      <c r="O181" s="119">
        <v>0</v>
      </c>
      <c r="P181" s="117">
        <v>2.4025520119283175E-4</v>
      </c>
      <c r="Q181" s="120">
        <v>0</v>
      </c>
      <c r="R181" s="37"/>
    </row>
    <row r="182" spans="2:18" ht="15.95" customHeight="1" x14ac:dyDescent="0.25">
      <c r="B182" s="43" t="s">
        <v>156</v>
      </c>
      <c r="C182" s="116">
        <v>6.7874588003749703E-5</v>
      </c>
      <c r="D182" s="117">
        <v>9.4606393575248044E-5</v>
      </c>
      <c r="E182" s="119">
        <v>0</v>
      </c>
      <c r="F182" s="119">
        <v>0</v>
      </c>
      <c r="G182" s="119">
        <v>0</v>
      </c>
      <c r="H182" s="119">
        <v>0</v>
      </c>
      <c r="I182" s="119">
        <v>0</v>
      </c>
      <c r="J182" s="119">
        <v>0</v>
      </c>
      <c r="K182" s="119">
        <v>0</v>
      </c>
      <c r="L182" s="119">
        <v>0</v>
      </c>
      <c r="M182" s="117">
        <v>1.0919285401733583E-4</v>
      </c>
      <c r="N182" s="119">
        <v>0</v>
      </c>
      <c r="O182" s="117">
        <v>1.5575403034324815E-4</v>
      </c>
      <c r="P182" s="119">
        <v>0</v>
      </c>
      <c r="Q182" s="120">
        <v>0</v>
      </c>
      <c r="R182" s="37"/>
    </row>
    <row r="183" spans="2:18" ht="15.95" customHeight="1" x14ac:dyDescent="0.25">
      <c r="B183" s="43" t="s">
        <v>157</v>
      </c>
      <c r="C183" s="116">
        <v>2.7839299420363592E-3</v>
      </c>
      <c r="D183" s="117">
        <v>6.1810443190190691E-3</v>
      </c>
      <c r="E183" s="117">
        <v>5.2855224152917541E-3</v>
      </c>
      <c r="F183" s="117">
        <v>3.9304426713824975E-3</v>
      </c>
      <c r="G183" s="117">
        <v>5.3139366255960225E-4</v>
      </c>
      <c r="H183" s="117">
        <v>5.6503183390663979E-3</v>
      </c>
      <c r="I183" s="117">
        <v>3.1264168721021326E-3</v>
      </c>
      <c r="J183" s="117">
        <v>3.6273284440640247E-3</v>
      </c>
      <c r="K183" s="117">
        <v>8.0664857014587754E-4</v>
      </c>
      <c r="L183" s="119">
        <v>0</v>
      </c>
      <c r="M183" s="117">
        <v>2.6016807884604275E-3</v>
      </c>
      <c r="N183" s="117">
        <v>4.6978359405904441E-3</v>
      </c>
      <c r="O183" s="117">
        <v>6.1064621405444303E-3</v>
      </c>
      <c r="P183" s="117">
        <v>5.258693384330838E-3</v>
      </c>
      <c r="Q183" s="118">
        <v>3.4182280907522657E-3</v>
      </c>
      <c r="R183" s="37"/>
    </row>
    <row r="184" spans="2:18" ht="15.95" customHeight="1" x14ac:dyDescent="0.25">
      <c r="B184" s="43" t="s">
        <v>158</v>
      </c>
      <c r="C184" s="121">
        <v>0</v>
      </c>
      <c r="D184" s="119">
        <v>0</v>
      </c>
      <c r="E184" s="119">
        <v>0</v>
      </c>
      <c r="F184" s="119">
        <v>0</v>
      </c>
      <c r="G184" s="117">
        <v>5.8456231933306656E-4</v>
      </c>
      <c r="H184" s="119">
        <v>0</v>
      </c>
      <c r="I184" s="119">
        <v>0</v>
      </c>
      <c r="J184" s="119">
        <v>0</v>
      </c>
      <c r="K184" s="119">
        <v>0</v>
      </c>
      <c r="L184" s="117">
        <v>1.6527459428344637E-3</v>
      </c>
      <c r="M184" s="119">
        <v>0</v>
      </c>
      <c r="N184" s="119">
        <v>0</v>
      </c>
      <c r="O184" s="119">
        <v>0</v>
      </c>
      <c r="P184" s="119">
        <v>0</v>
      </c>
      <c r="Q184" s="120">
        <v>0</v>
      </c>
      <c r="R184" s="37"/>
    </row>
    <row r="185" spans="2:18" ht="15.95" customHeight="1" x14ac:dyDescent="0.25">
      <c r="B185" s="43" t="s">
        <v>159</v>
      </c>
      <c r="C185" s="116">
        <v>2.050655446973062E-3</v>
      </c>
      <c r="D185" s="117">
        <v>1.622787186056095E-4</v>
      </c>
      <c r="E185" s="119">
        <v>0</v>
      </c>
      <c r="F185" s="117">
        <v>5.9164050214040023E-5</v>
      </c>
      <c r="G185" s="119">
        <v>0</v>
      </c>
      <c r="H185" s="117">
        <v>1.784719769994732E-3</v>
      </c>
      <c r="I185" s="119">
        <v>0</v>
      </c>
      <c r="J185" s="117">
        <v>1.4376821322588943E-4</v>
      </c>
      <c r="K185" s="119">
        <v>0</v>
      </c>
      <c r="L185" s="119">
        <v>0</v>
      </c>
      <c r="M185" s="117">
        <v>2.2197543398982931E-3</v>
      </c>
      <c r="N185" s="117">
        <v>1.3897100259726013E-4</v>
      </c>
      <c r="O185" s="117">
        <v>1.5060643190832642E-4</v>
      </c>
      <c r="P185" s="119">
        <v>0</v>
      </c>
      <c r="Q185" s="120">
        <v>0</v>
      </c>
      <c r="R185" s="37"/>
    </row>
    <row r="186" spans="2:18" ht="15.95" customHeight="1" x14ac:dyDescent="0.25">
      <c r="B186" s="43" t="s">
        <v>160</v>
      </c>
      <c r="C186" s="116">
        <v>0.7333502849238045</v>
      </c>
      <c r="D186" s="117">
        <v>0.49584271676400188</v>
      </c>
      <c r="E186" s="117">
        <v>0.48843809488377798</v>
      </c>
      <c r="F186" s="117">
        <v>0.56709316322853764</v>
      </c>
      <c r="G186" s="117">
        <v>0.48014143090933026</v>
      </c>
      <c r="H186" s="117">
        <v>0.65802051130880379</v>
      </c>
      <c r="I186" s="117">
        <v>0.62566029531511724</v>
      </c>
      <c r="J186" s="117">
        <v>0.68586431995655972</v>
      </c>
      <c r="K186" s="117">
        <v>0.61958687401721069</v>
      </c>
      <c r="L186" s="117">
        <v>0.4040174487631934</v>
      </c>
      <c r="M186" s="117">
        <v>0.76505076072607536</v>
      </c>
      <c r="N186" s="117">
        <v>0.59621426893837981</v>
      </c>
      <c r="O186" s="117">
        <v>0.43400079633820821</v>
      </c>
      <c r="P186" s="117">
        <v>0.42657366938534963</v>
      </c>
      <c r="Q186" s="118">
        <v>0.37338845311675106</v>
      </c>
      <c r="R186" s="37"/>
    </row>
    <row r="187" spans="2:18" ht="15.95" customHeight="1" x14ac:dyDescent="0.25">
      <c r="B187" s="43" t="s">
        <v>161</v>
      </c>
      <c r="C187" s="116">
        <v>2.7720487709705969E-3</v>
      </c>
      <c r="D187" s="117">
        <v>2.3795928645079555E-3</v>
      </c>
      <c r="E187" s="117">
        <v>3.8727795050991919E-3</v>
      </c>
      <c r="F187" s="117">
        <v>3.1258524297470185E-3</v>
      </c>
      <c r="G187" s="117">
        <v>1.0688591769830223E-3</v>
      </c>
      <c r="H187" s="117">
        <v>3.0834470721987205E-3</v>
      </c>
      <c r="I187" s="117">
        <v>6.4062188396097853E-3</v>
      </c>
      <c r="J187" s="117">
        <v>3.0831670787381774E-3</v>
      </c>
      <c r="K187" s="117">
        <v>1.9585202050006038E-3</v>
      </c>
      <c r="L187" s="117">
        <v>7.1766107005385277E-4</v>
      </c>
      <c r="M187" s="117">
        <v>3.7633095526349043E-3</v>
      </c>
      <c r="N187" s="117">
        <v>2.0690558675730145E-3</v>
      </c>
      <c r="O187" s="117">
        <v>1.7384486709619989E-3</v>
      </c>
      <c r="P187" s="117">
        <v>3.8936664088269702E-3</v>
      </c>
      <c r="Q187" s="118">
        <v>2.3991624086328208E-4</v>
      </c>
      <c r="R187" s="37"/>
    </row>
    <row r="188" spans="2:18" ht="15.95" customHeight="1" x14ac:dyDescent="0.25">
      <c r="B188" s="43" t="s">
        <v>162</v>
      </c>
      <c r="C188" s="116">
        <v>5.1005088013776137E-2</v>
      </c>
      <c r="D188" s="117">
        <v>8.6235846353031817E-2</v>
      </c>
      <c r="E188" s="117">
        <v>0.10395717264925732</v>
      </c>
      <c r="F188" s="117">
        <v>0.10689870840671435</v>
      </c>
      <c r="G188" s="117">
        <v>0.11019889696695447</v>
      </c>
      <c r="H188" s="117">
        <v>6.5250422082272802E-2</v>
      </c>
      <c r="I188" s="117">
        <v>8.5209499726889834E-2</v>
      </c>
      <c r="J188" s="117">
        <v>9.7143510896655613E-2</v>
      </c>
      <c r="K188" s="117">
        <v>0.1100226383663359</v>
      </c>
      <c r="L188" s="117">
        <v>0.10276727015770702</v>
      </c>
      <c r="M188" s="117">
        <v>4.7766490773420871E-2</v>
      </c>
      <c r="N188" s="117">
        <v>7.5138823739664559E-2</v>
      </c>
      <c r="O188" s="117">
        <v>9.6891047688249979E-2</v>
      </c>
      <c r="P188" s="117">
        <v>0.11133319957519902</v>
      </c>
      <c r="Q188" s="118">
        <v>0.12744615276200072</v>
      </c>
      <c r="R188" s="37"/>
    </row>
    <row r="189" spans="2:18" ht="15.95" customHeight="1" x14ac:dyDescent="0.25">
      <c r="B189" s="43" t="s">
        <v>163</v>
      </c>
      <c r="C189" s="116">
        <v>2.2863120587726538E-2</v>
      </c>
      <c r="D189" s="117">
        <v>5.6238863524843863E-2</v>
      </c>
      <c r="E189" s="117">
        <v>8.0371420725054696E-2</v>
      </c>
      <c r="F189" s="117">
        <v>9.2705863691454712E-2</v>
      </c>
      <c r="G189" s="117">
        <v>0.15063307725473735</v>
      </c>
      <c r="H189" s="117">
        <v>5.9141535642728893E-2</v>
      </c>
      <c r="I189" s="117">
        <v>7.3067483927309995E-2</v>
      </c>
      <c r="J189" s="117">
        <v>6.2466726909637733E-2</v>
      </c>
      <c r="K189" s="117">
        <v>7.5035832956185655E-2</v>
      </c>
      <c r="L189" s="117">
        <v>0.16357358834151153</v>
      </c>
      <c r="M189" s="117">
        <v>1.8482156096086284E-2</v>
      </c>
      <c r="N189" s="117">
        <v>3.7039044638040995E-2</v>
      </c>
      <c r="O189" s="117">
        <v>6.5730937690187508E-2</v>
      </c>
      <c r="P189" s="117">
        <v>8.4302713971682791E-2</v>
      </c>
      <c r="Q189" s="118">
        <v>0.18729614116188775</v>
      </c>
      <c r="R189" s="37"/>
    </row>
    <row r="190" spans="2:18" ht="15.95" customHeight="1" x14ac:dyDescent="0.25">
      <c r="B190" s="43" t="s">
        <v>164</v>
      </c>
      <c r="C190" s="116">
        <v>0.14279038304752029</v>
      </c>
      <c r="D190" s="117">
        <v>0.3456859679276833</v>
      </c>
      <c r="E190" s="117">
        <v>0.31298501430608477</v>
      </c>
      <c r="F190" s="117">
        <v>0.21017356551755634</v>
      </c>
      <c r="G190" s="117">
        <v>0.15404169243524696</v>
      </c>
      <c r="H190" s="117">
        <v>0.19550883880086206</v>
      </c>
      <c r="I190" s="117">
        <v>0.19910950003315009</v>
      </c>
      <c r="J190" s="117">
        <v>0.11787317502839928</v>
      </c>
      <c r="K190" s="117">
        <v>0.11455297763635972</v>
      </c>
      <c r="L190" s="117">
        <v>0.1495200495540393</v>
      </c>
      <c r="M190" s="117">
        <v>0.10635391118861877</v>
      </c>
      <c r="N190" s="117">
        <v>0.26895863280923504</v>
      </c>
      <c r="O190" s="117">
        <v>0.3892749275344724</v>
      </c>
      <c r="P190" s="117">
        <v>0.36404573053292738</v>
      </c>
      <c r="Q190" s="118">
        <v>0.29289788027091396</v>
      </c>
      <c r="R190" s="37"/>
    </row>
    <row r="191" spans="2:18" ht="15.95" customHeight="1" x14ac:dyDescent="0.25">
      <c r="B191" s="43" t="s">
        <v>165</v>
      </c>
      <c r="C191" s="116">
        <v>1.1417013799027524E-3</v>
      </c>
      <c r="D191" s="117">
        <v>2.6724688496974135E-3</v>
      </c>
      <c r="E191" s="117">
        <v>2.363708620297009E-3</v>
      </c>
      <c r="F191" s="117">
        <v>1.5409639713825847E-2</v>
      </c>
      <c r="G191" s="117">
        <v>0.10163142459234721</v>
      </c>
      <c r="H191" s="117">
        <v>1.9323248819732974E-3</v>
      </c>
      <c r="I191" s="117">
        <v>5.3483375138177686E-3</v>
      </c>
      <c r="J191" s="117">
        <v>2.9798003472719704E-2</v>
      </c>
      <c r="K191" s="117">
        <v>7.5228202191714041E-2</v>
      </c>
      <c r="L191" s="117">
        <v>0.17775123617066035</v>
      </c>
      <c r="M191" s="117">
        <v>4.0443311079216071E-4</v>
      </c>
      <c r="N191" s="117">
        <v>2.091533304461257E-3</v>
      </c>
      <c r="O191" s="117">
        <v>2.4839739332574752E-3</v>
      </c>
      <c r="P191" s="117">
        <v>3.269331431261176E-3</v>
      </c>
      <c r="Q191" s="118">
        <v>1.4833959870831697E-2</v>
      </c>
      <c r="R191" s="37"/>
    </row>
    <row r="192" spans="2:18" ht="15.95" customHeight="1" x14ac:dyDescent="0.25">
      <c r="B192" s="43" t="s">
        <v>166</v>
      </c>
      <c r="C192" s="116">
        <v>2.8212071247437818E-4</v>
      </c>
      <c r="D192" s="119">
        <v>0</v>
      </c>
      <c r="E192" s="117">
        <v>6.4677055872960844E-5</v>
      </c>
      <c r="F192" s="119">
        <v>0</v>
      </c>
      <c r="G192" s="117">
        <v>1.1686626825077148E-3</v>
      </c>
      <c r="H192" s="117">
        <v>3.9976693954444254E-5</v>
      </c>
      <c r="I192" s="119">
        <v>0</v>
      </c>
      <c r="J192" s="119">
        <v>0</v>
      </c>
      <c r="K192" s="117">
        <v>2.8083060570481414E-3</v>
      </c>
      <c r="L192" s="119">
        <v>0</v>
      </c>
      <c r="M192" s="117">
        <v>4.3033849605941593E-4</v>
      </c>
      <c r="N192" s="119">
        <v>0</v>
      </c>
      <c r="O192" s="117">
        <v>1.0948857551648658E-4</v>
      </c>
      <c r="P192" s="119">
        <v>0</v>
      </c>
      <c r="Q192" s="120">
        <v>0</v>
      </c>
      <c r="R192" s="37"/>
    </row>
    <row r="193" spans="2:18" ht="15.95" customHeight="1" x14ac:dyDescent="0.25">
      <c r="B193" s="43" t="s">
        <v>167</v>
      </c>
      <c r="C193" s="116">
        <v>6.6697008144742534E-3</v>
      </c>
      <c r="D193" s="117">
        <v>6.6845043117565867E-4</v>
      </c>
      <c r="E193" s="117">
        <v>2.5089086010129632E-4</v>
      </c>
      <c r="F193" s="119">
        <v>0</v>
      </c>
      <c r="G193" s="117">
        <v>5.8551919284606816E-4</v>
      </c>
      <c r="H193" s="117">
        <v>4.3142633226439112E-3</v>
      </c>
      <c r="I193" s="119">
        <v>0</v>
      </c>
      <c r="J193" s="119">
        <v>0</v>
      </c>
      <c r="K193" s="117">
        <v>1.4070074456892776E-3</v>
      </c>
      <c r="L193" s="119">
        <v>0</v>
      </c>
      <c r="M193" s="117">
        <v>8.0639203278548566E-3</v>
      </c>
      <c r="N193" s="117">
        <v>1.4445700099711286E-3</v>
      </c>
      <c r="O193" s="119">
        <v>0</v>
      </c>
      <c r="P193" s="117">
        <v>1.1205268320541808E-4</v>
      </c>
      <c r="Q193" s="120">
        <v>0</v>
      </c>
      <c r="R193" s="37"/>
    </row>
    <row r="194" spans="2:18" ht="15.95" customHeight="1" x14ac:dyDescent="0.25">
      <c r="B194" s="43" t="s">
        <v>168</v>
      </c>
      <c r="C194" s="116">
        <v>0.12267734644573128</v>
      </c>
      <c r="D194" s="117">
        <v>4.0881034505736213E-2</v>
      </c>
      <c r="E194" s="117">
        <v>1.9885006895528506E-2</v>
      </c>
      <c r="F194" s="117">
        <v>1.6208127443640525E-3</v>
      </c>
      <c r="G194" s="119">
        <v>0</v>
      </c>
      <c r="H194" s="117">
        <v>4.5328209854977188E-2</v>
      </c>
      <c r="I194" s="117">
        <v>3.30465024003922E-3</v>
      </c>
      <c r="J194" s="119">
        <v>0</v>
      </c>
      <c r="K194" s="119">
        <v>0</v>
      </c>
      <c r="L194" s="119">
        <v>0</v>
      </c>
      <c r="M194" s="117">
        <v>0.13887640045210281</v>
      </c>
      <c r="N194" s="117">
        <v>7.9688887704785091E-2</v>
      </c>
      <c r="O194" s="117">
        <v>3.1923532368076497E-2</v>
      </c>
      <c r="P194" s="117">
        <v>1.8102355945942221E-2</v>
      </c>
      <c r="Q194" s="118">
        <v>1.23828623090768E-3</v>
      </c>
      <c r="R194" s="37"/>
    </row>
    <row r="195" spans="2:18" ht="15.95" customHeight="1" x14ac:dyDescent="0.25">
      <c r="B195" s="43" t="s">
        <v>169</v>
      </c>
      <c r="C195" s="116">
        <v>6.3767868366658464E-4</v>
      </c>
      <c r="D195" s="119">
        <v>0</v>
      </c>
      <c r="E195" s="119">
        <v>0</v>
      </c>
      <c r="F195" s="117">
        <v>3.2573918153226938E-4</v>
      </c>
      <c r="G195" s="119">
        <v>0</v>
      </c>
      <c r="H195" s="117">
        <v>9.7159068322361054E-4</v>
      </c>
      <c r="I195" s="119">
        <v>0</v>
      </c>
      <c r="J195" s="117">
        <v>7.9154385031342278E-4</v>
      </c>
      <c r="K195" s="119">
        <v>0</v>
      </c>
      <c r="L195" s="119">
        <v>0</v>
      </c>
      <c r="M195" s="117">
        <v>4.5419510646249335E-4</v>
      </c>
      <c r="N195" s="119">
        <v>0</v>
      </c>
      <c r="O195" s="119">
        <v>0</v>
      </c>
      <c r="P195" s="119">
        <v>0</v>
      </c>
      <c r="Q195" s="120">
        <v>0</v>
      </c>
      <c r="R195" s="37"/>
    </row>
    <row r="196" spans="2:18" ht="15.95" customHeight="1" x14ac:dyDescent="0.25">
      <c r="B196" s="43" t="s">
        <v>170</v>
      </c>
      <c r="C196" s="116">
        <v>2.1794762978179674E-3</v>
      </c>
      <c r="D196" s="117">
        <v>8.2871222383617171E-4</v>
      </c>
      <c r="E196" s="117">
        <v>3.0110528346170146E-4</v>
      </c>
      <c r="F196" s="119">
        <v>0</v>
      </c>
      <c r="G196" s="119">
        <v>0</v>
      </c>
      <c r="H196" s="117">
        <v>2.2759501619689818E-4</v>
      </c>
      <c r="I196" s="119">
        <v>0</v>
      </c>
      <c r="J196" s="119">
        <v>0</v>
      </c>
      <c r="K196" s="119">
        <v>0</v>
      </c>
      <c r="L196" s="119">
        <v>0</v>
      </c>
      <c r="M196" s="117">
        <v>3.0865248531338142E-3</v>
      </c>
      <c r="N196" s="117">
        <v>4.4077377159122563E-4</v>
      </c>
      <c r="O196" s="117">
        <v>1.2130876127624871E-3</v>
      </c>
      <c r="P196" s="117">
        <v>4.9399902630216895E-4</v>
      </c>
      <c r="Q196" s="120">
        <v>0</v>
      </c>
      <c r="R196" s="37"/>
    </row>
    <row r="197" spans="2:18" ht="15.95" customHeight="1" x14ac:dyDescent="0.25">
      <c r="B197" s="43" t="s">
        <v>171</v>
      </c>
      <c r="C197" s="121">
        <v>0</v>
      </c>
      <c r="D197" s="119">
        <v>0</v>
      </c>
      <c r="E197" s="117">
        <v>2.8037252974393549E-4</v>
      </c>
      <c r="F197" s="119">
        <v>0</v>
      </c>
      <c r="G197" s="119">
        <v>0</v>
      </c>
      <c r="H197" s="119">
        <v>0</v>
      </c>
      <c r="I197" s="119">
        <v>0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7">
        <v>4.5998447819663272E-4</v>
      </c>
      <c r="Q197" s="120">
        <v>0</v>
      </c>
      <c r="R197" s="37"/>
    </row>
    <row r="198" spans="2:18" ht="15.95" customHeight="1" x14ac:dyDescent="0.25">
      <c r="B198" s="43" t="s">
        <v>172</v>
      </c>
      <c r="C198" s="116">
        <v>3.7051513572798674E-3</v>
      </c>
      <c r="D198" s="117">
        <v>3.3404510882283304E-3</v>
      </c>
      <c r="E198" s="117">
        <v>6.3022517495877825E-3</v>
      </c>
      <c r="F198" s="117">
        <v>3.8042555560576768E-3</v>
      </c>
      <c r="G198" s="117">
        <v>6.4876174005142984E-4</v>
      </c>
      <c r="H198" s="117">
        <v>4.30408703179845E-3</v>
      </c>
      <c r="I198" s="117">
        <v>1.3435462446926345E-2</v>
      </c>
      <c r="J198" s="117">
        <v>4.4000711958933165E-3</v>
      </c>
      <c r="K198" s="117">
        <v>1.5589798078073764E-3</v>
      </c>
      <c r="L198" s="119">
        <v>0</v>
      </c>
      <c r="M198" s="117">
        <v>4.3918642855900521E-3</v>
      </c>
      <c r="N198" s="117">
        <v>3.4122517651888305E-3</v>
      </c>
      <c r="O198" s="117">
        <v>2.5842326159349937E-3</v>
      </c>
      <c r="P198" s="117">
        <v>1.9031285162646344E-3</v>
      </c>
      <c r="Q198" s="118">
        <v>1.4478499923773769E-3</v>
      </c>
      <c r="R198" s="37"/>
    </row>
    <row r="199" spans="2:18" ht="15.95" customHeight="1" x14ac:dyDescent="0.25">
      <c r="B199" s="43" t="s">
        <v>173</v>
      </c>
      <c r="C199" s="116">
        <v>2.0831201295022374E-3</v>
      </c>
      <c r="D199" s="117">
        <v>3.803927828841314E-5</v>
      </c>
      <c r="E199" s="117">
        <v>4.4566795006769434E-5</v>
      </c>
      <c r="F199" s="119">
        <v>0</v>
      </c>
      <c r="G199" s="119">
        <v>0</v>
      </c>
      <c r="H199" s="117">
        <v>9.4234978424576472E-5</v>
      </c>
      <c r="I199" s="117">
        <v>5.8855188462010888E-5</v>
      </c>
      <c r="J199" s="119">
        <v>0</v>
      </c>
      <c r="K199" s="119">
        <v>0</v>
      </c>
      <c r="L199" s="119">
        <v>0</v>
      </c>
      <c r="M199" s="117">
        <v>2.1723626740521775E-3</v>
      </c>
      <c r="N199" s="117">
        <v>1.2380508139183905E-3</v>
      </c>
      <c r="O199" s="117">
        <v>1.6282699100540754E-5</v>
      </c>
      <c r="P199" s="117">
        <v>1.9524581814241236E-5</v>
      </c>
      <c r="Q199" s="120">
        <v>0</v>
      </c>
      <c r="R199" s="37"/>
    </row>
    <row r="200" spans="2:18" ht="15.95" customHeight="1" x14ac:dyDescent="0.25">
      <c r="B200" s="43" t="s">
        <v>174</v>
      </c>
      <c r="C200" s="116">
        <v>1.2081220314697548E-2</v>
      </c>
      <c r="D200" s="117">
        <v>1.6619008590347401E-2</v>
      </c>
      <c r="E200" s="117">
        <v>1.5376815989897971E-2</v>
      </c>
      <c r="F200" s="117">
        <v>1.3002144759652993E-2</v>
      </c>
      <c r="G200" s="117">
        <v>2.5262856599964859E-3</v>
      </c>
      <c r="H200" s="117">
        <v>5.4594005516434624E-3</v>
      </c>
      <c r="I200" s="117">
        <v>7.1224426227154067E-3</v>
      </c>
      <c r="J200" s="117">
        <v>4.2864778313451025E-3</v>
      </c>
      <c r="K200" s="117">
        <v>4.1936896575866306E-3</v>
      </c>
      <c r="L200" s="117">
        <v>1.6164985230556709E-4</v>
      </c>
      <c r="M200" s="117">
        <v>1.0749124561978241E-2</v>
      </c>
      <c r="N200" s="117">
        <v>1.5539089033388286E-2</v>
      </c>
      <c r="O200" s="117">
        <v>2.1750083707703774E-2</v>
      </c>
      <c r="P200" s="117">
        <v>1.9052576842687952E-2</v>
      </c>
      <c r="Q200" s="118">
        <v>1.7578529084648204E-2</v>
      </c>
      <c r="R200" s="37"/>
    </row>
    <row r="201" spans="2:18" ht="15.95" customHeight="1" x14ac:dyDescent="0.25">
      <c r="B201" s="43" t="s">
        <v>175</v>
      </c>
      <c r="C201" s="116">
        <v>3.2907783409877279E-3</v>
      </c>
      <c r="D201" s="117">
        <v>1.2615271180851191E-2</v>
      </c>
      <c r="E201" s="117">
        <v>5.2152476859950073E-2</v>
      </c>
      <c r="F201" s="117">
        <v>0.23389631415422735</v>
      </c>
      <c r="G201" s="117">
        <v>0.54263130820136751</v>
      </c>
      <c r="H201" s="117">
        <v>1.67499680121771E-2</v>
      </c>
      <c r="I201" s="117">
        <v>9.8416123283607118E-2</v>
      </c>
      <c r="J201" s="117">
        <v>0.45837733331226271</v>
      </c>
      <c r="K201" s="117">
        <v>0.56458544808672628</v>
      </c>
      <c r="L201" s="117">
        <v>0.66283500921605221</v>
      </c>
      <c r="M201" s="117">
        <v>2.697200455519778E-3</v>
      </c>
      <c r="N201" s="117">
        <v>5.0533249500688531E-3</v>
      </c>
      <c r="O201" s="117">
        <v>2.2284438153021158E-2</v>
      </c>
      <c r="P201" s="117">
        <v>5.601705407245848E-2</v>
      </c>
      <c r="Q201" s="118">
        <v>0.14962582334645827</v>
      </c>
      <c r="R201" s="37"/>
    </row>
    <row r="202" spans="2:18" ht="15.95" customHeight="1" x14ac:dyDescent="0.25">
      <c r="B202" s="43" t="s">
        <v>176</v>
      </c>
      <c r="C202" s="121">
        <v>0</v>
      </c>
      <c r="D202" s="117">
        <v>3.501898602496089E-4</v>
      </c>
      <c r="E202" s="117">
        <v>3.6624811560182608E-4</v>
      </c>
      <c r="F202" s="117">
        <v>1.4280236370096152E-3</v>
      </c>
      <c r="G202" s="117">
        <v>3.5459302752160731E-3</v>
      </c>
      <c r="H202" s="119">
        <v>0</v>
      </c>
      <c r="I202" s="117">
        <v>4.6627428501069042E-4</v>
      </c>
      <c r="J202" s="117">
        <v>2.2391469646335488E-3</v>
      </c>
      <c r="K202" s="117">
        <v>2.5767082369933512E-3</v>
      </c>
      <c r="L202" s="117">
        <v>4.3179839416404462E-3</v>
      </c>
      <c r="M202" s="119">
        <v>0</v>
      </c>
      <c r="N202" s="117">
        <v>4.8840427574392607E-4</v>
      </c>
      <c r="O202" s="117">
        <v>5.126744800032085E-5</v>
      </c>
      <c r="P202" s="117">
        <v>6.0087358950417782E-4</v>
      </c>
      <c r="Q202" s="118">
        <v>2.1310672852838525E-3</v>
      </c>
      <c r="R202" s="37"/>
    </row>
    <row r="203" spans="2:18" ht="15.95" customHeight="1" x14ac:dyDescent="0.25">
      <c r="B203" s="43" t="s">
        <v>177</v>
      </c>
      <c r="C203" s="116">
        <v>2.3927101221570255E-3</v>
      </c>
      <c r="D203" s="117">
        <v>6.2260617663366354E-3</v>
      </c>
      <c r="E203" s="117">
        <v>1.0798551632518819E-2</v>
      </c>
      <c r="F203" s="117">
        <v>2.493427506381083E-2</v>
      </c>
      <c r="G203" s="117">
        <v>9.5760140608387775E-3</v>
      </c>
      <c r="H203" s="117">
        <v>3.9710886167715351E-3</v>
      </c>
      <c r="I203" s="117">
        <v>1.3786500758500207E-2</v>
      </c>
      <c r="J203" s="117">
        <v>1.3824700497036978E-2</v>
      </c>
      <c r="K203" s="117">
        <v>6.909590484407895E-3</v>
      </c>
      <c r="L203" s="117">
        <v>2.725307955408362E-3</v>
      </c>
      <c r="M203" s="117">
        <v>1.514972873323135E-3</v>
      </c>
      <c r="N203" s="117">
        <v>5.4636995677932142E-3</v>
      </c>
      <c r="O203" s="117">
        <v>7.3539109497314714E-3</v>
      </c>
      <c r="P203" s="117">
        <v>1.2858547165223963E-2</v>
      </c>
      <c r="Q203" s="118">
        <v>3.5977583419239137E-2</v>
      </c>
      <c r="R203" s="37"/>
    </row>
    <row r="204" spans="2:18" ht="15.95" customHeight="1" x14ac:dyDescent="0.25">
      <c r="B204" s="43" t="s">
        <v>178</v>
      </c>
      <c r="C204" s="116">
        <v>7.1135514129967306E-3</v>
      </c>
      <c r="D204" s="117">
        <v>3.7371169383035481E-2</v>
      </c>
      <c r="E204" s="117">
        <v>0.11812334573542128</v>
      </c>
      <c r="F204" s="117">
        <v>0.26781836506417417</v>
      </c>
      <c r="G204" s="117">
        <v>0.37422880065060421</v>
      </c>
      <c r="H204" s="117">
        <v>5.4250257071259737E-2</v>
      </c>
      <c r="I204" s="117">
        <v>0.13968515409579757</v>
      </c>
      <c r="J204" s="117">
        <v>0.27597670484590697</v>
      </c>
      <c r="K204" s="117">
        <v>0.33622112103737656</v>
      </c>
      <c r="L204" s="117">
        <v>0.31587891061365531</v>
      </c>
      <c r="M204" s="117">
        <v>6.7731648512751267E-3</v>
      </c>
      <c r="N204" s="117">
        <v>1.4726147544384715E-2</v>
      </c>
      <c r="O204" s="117">
        <v>5.6555311603080548E-2</v>
      </c>
      <c r="P204" s="117">
        <v>0.12869654611323686</v>
      </c>
      <c r="Q204" s="118">
        <v>0.40404850118643582</v>
      </c>
      <c r="R204" s="37"/>
    </row>
    <row r="205" spans="2:18" ht="15.95" customHeight="1" x14ac:dyDescent="0.25">
      <c r="B205" s="43" t="s">
        <v>179</v>
      </c>
      <c r="C205" s="116">
        <v>4.4470580198783578E-4</v>
      </c>
      <c r="D205" s="117">
        <v>2.6084251425818899E-4</v>
      </c>
      <c r="E205" s="117">
        <v>2.0615957342375613E-4</v>
      </c>
      <c r="F205" s="117">
        <v>5.5672379056934792E-5</v>
      </c>
      <c r="G205" s="117">
        <v>3.6691229956004664E-4</v>
      </c>
      <c r="H205" s="119">
        <v>0</v>
      </c>
      <c r="I205" s="117">
        <v>6.8454360064483768E-5</v>
      </c>
      <c r="J205" s="119">
        <v>0</v>
      </c>
      <c r="K205" s="119">
        <v>0</v>
      </c>
      <c r="L205" s="119">
        <v>0</v>
      </c>
      <c r="M205" s="117">
        <v>7.1541790742711293E-4</v>
      </c>
      <c r="N205" s="119">
        <v>0</v>
      </c>
      <c r="O205" s="117">
        <v>7.7843205136359016E-4</v>
      </c>
      <c r="P205" s="119">
        <v>0</v>
      </c>
      <c r="Q205" s="118">
        <v>6.5437768286742823E-4</v>
      </c>
      <c r="R205" s="37"/>
    </row>
    <row r="206" spans="2:18" ht="15.95" customHeight="1" x14ac:dyDescent="0.25">
      <c r="B206" s="43" t="s">
        <v>180</v>
      </c>
      <c r="C206" s="116">
        <v>0.58698242800491673</v>
      </c>
      <c r="D206" s="117">
        <v>0.61950854689008517</v>
      </c>
      <c r="E206" s="117">
        <v>0.53781630357581611</v>
      </c>
      <c r="F206" s="117">
        <v>0.32034682048199287</v>
      </c>
      <c r="G206" s="117">
        <v>5.1503736314394137E-2</v>
      </c>
      <c r="H206" s="117">
        <v>0.58742205289704508</v>
      </c>
      <c r="I206" s="117">
        <v>0.47106011578411494</v>
      </c>
      <c r="J206" s="117">
        <v>0.17698487408585126</v>
      </c>
      <c r="K206" s="117">
        <v>5.9718590014215714E-2</v>
      </c>
      <c r="L206" s="117">
        <v>1.1347061247324949E-2</v>
      </c>
      <c r="M206" s="117">
        <v>0.59095350050277407</v>
      </c>
      <c r="N206" s="117">
        <v>0.59776113132664865</v>
      </c>
      <c r="O206" s="117">
        <v>0.60154628254884357</v>
      </c>
      <c r="P206" s="117">
        <v>0.54347762718809722</v>
      </c>
      <c r="Q206" s="118">
        <v>0.29211239243580805</v>
      </c>
      <c r="R206" s="37"/>
    </row>
    <row r="207" spans="2:18" ht="15.95" customHeight="1" x14ac:dyDescent="0.25">
      <c r="B207" s="43" t="s">
        <v>181</v>
      </c>
      <c r="C207" s="116">
        <v>3.0177864388233329E-3</v>
      </c>
      <c r="D207" s="117">
        <v>4.3034531545765673E-3</v>
      </c>
      <c r="E207" s="117">
        <v>3.0577016519677284E-3</v>
      </c>
      <c r="F207" s="117">
        <v>1.3907596071262858E-3</v>
      </c>
      <c r="G207" s="119">
        <v>0</v>
      </c>
      <c r="H207" s="117">
        <v>1.1548458635159294E-2</v>
      </c>
      <c r="I207" s="117">
        <v>2.7441066422336314E-3</v>
      </c>
      <c r="J207" s="119">
        <v>0</v>
      </c>
      <c r="K207" s="119">
        <v>0</v>
      </c>
      <c r="L207" s="119">
        <v>0</v>
      </c>
      <c r="M207" s="117">
        <v>2.826708081275255E-3</v>
      </c>
      <c r="N207" s="117">
        <v>2.06781213544273E-3</v>
      </c>
      <c r="O207" s="117">
        <v>2.0746022730485873E-3</v>
      </c>
      <c r="P207" s="117">
        <v>1.8067094503350924E-3</v>
      </c>
      <c r="Q207" s="118">
        <v>1.3306372523132822E-3</v>
      </c>
      <c r="R207" s="37"/>
    </row>
    <row r="208" spans="2:18" ht="15.95" customHeight="1" x14ac:dyDescent="0.25">
      <c r="B208" s="43" t="s">
        <v>79</v>
      </c>
      <c r="C208" s="116">
        <v>0.49613005854077741</v>
      </c>
      <c r="D208" s="117">
        <v>0.48679521094597961</v>
      </c>
      <c r="E208" s="117">
        <v>0.52320724310484212</v>
      </c>
      <c r="F208" s="117">
        <v>0.48164072576865313</v>
      </c>
      <c r="G208" s="117">
        <v>0.51491699584730266</v>
      </c>
      <c r="H208" s="117">
        <v>0.46733687017556913</v>
      </c>
      <c r="I208" s="117">
        <v>0.49344042708809627</v>
      </c>
      <c r="J208" s="117">
        <v>0.34989742545445052</v>
      </c>
      <c r="K208" s="117">
        <v>0.44133725751508723</v>
      </c>
      <c r="L208" s="117">
        <v>0.53024297983628921</v>
      </c>
      <c r="M208" s="117">
        <v>0.51590745223929235</v>
      </c>
      <c r="N208" s="117">
        <v>0.46963593834881562</v>
      </c>
      <c r="O208" s="117">
        <v>0.49465360411045761</v>
      </c>
      <c r="P208" s="117">
        <v>0.55047247484907036</v>
      </c>
      <c r="Q208" s="118">
        <v>0.62740353542492777</v>
      </c>
      <c r="R208" s="37"/>
    </row>
    <row r="209" spans="2:18" ht="15.95" customHeight="1" x14ac:dyDescent="0.25">
      <c r="B209" s="43" t="s">
        <v>80</v>
      </c>
      <c r="C209" s="116">
        <v>0.68906696689387992</v>
      </c>
      <c r="D209" s="117">
        <v>0.73152290712699253</v>
      </c>
      <c r="E209" s="117">
        <v>0.68795505024700254</v>
      </c>
      <c r="F209" s="117">
        <v>0.56210493738375589</v>
      </c>
      <c r="G209" s="117">
        <v>0.41054489373948683</v>
      </c>
      <c r="H209" s="117">
        <v>0.51794579080706615</v>
      </c>
      <c r="I209" s="117">
        <v>0.47159446656767423</v>
      </c>
      <c r="J209" s="117">
        <v>0.37127975962760584</v>
      </c>
      <c r="K209" s="117">
        <v>0.32671234880618222</v>
      </c>
      <c r="L209" s="117">
        <v>0.33061833696942511</v>
      </c>
      <c r="M209" s="117">
        <v>0.70791406409971969</v>
      </c>
      <c r="N209" s="117">
        <v>0.72161425588776051</v>
      </c>
      <c r="O209" s="117">
        <v>0.78528862492084628</v>
      </c>
      <c r="P209" s="117">
        <v>0.76811292255953167</v>
      </c>
      <c r="Q209" s="118">
        <v>0.78568437573029537</v>
      </c>
      <c r="R209" s="37"/>
    </row>
    <row r="210" spans="2:18" ht="15.95" customHeight="1" x14ac:dyDescent="0.25">
      <c r="B210" s="43" t="s">
        <v>81</v>
      </c>
      <c r="C210" s="121">
        <v>3.2995680619918786</v>
      </c>
      <c r="D210" s="119">
        <v>3.2730294523775973</v>
      </c>
      <c r="E210" s="119">
        <v>2.8822042157371954</v>
      </c>
      <c r="F210" s="119">
        <v>2.5328551408134037</v>
      </c>
      <c r="G210" s="119">
        <v>1.9452003365921489</v>
      </c>
      <c r="H210" s="119">
        <v>3.065998062572115</v>
      </c>
      <c r="I210" s="119">
        <v>2.6964885117168853</v>
      </c>
      <c r="J210" s="119">
        <v>2.6002673839687449</v>
      </c>
      <c r="K210" s="119">
        <v>2.2882657287719508</v>
      </c>
      <c r="L210" s="119">
        <v>1.5540579497585885</v>
      </c>
      <c r="M210" s="119">
        <v>3.2952167475748726</v>
      </c>
      <c r="N210" s="119">
        <v>3.331349764417209</v>
      </c>
      <c r="O210" s="119">
        <v>3.2422367281870623</v>
      </c>
      <c r="P210" s="119">
        <v>2.8766872042505947</v>
      </c>
      <c r="Q210" s="120">
        <v>2.2115854885919055</v>
      </c>
      <c r="R210" s="37"/>
    </row>
    <row r="211" spans="2:18" ht="15.95" customHeight="1" x14ac:dyDescent="0.25">
      <c r="B211" s="43" t="s">
        <v>182</v>
      </c>
      <c r="C211" s="116">
        <v>0.22924650100236479</v>
      </c>
      <c r="D211" s="117">
        <v>0.23862540841054605</v>
      </c>
      <c r="E211" s="117">
        <v>0.21326839659605532</v>
      </c>
      <c r="F211" s="117">
        <v>0.12499931200503493</v>
      </c>
      <c r="G211" s="117">
        <v>3.5738535523147021E-2</v>
      </c>
      <c r="H211" s="117">
        <v>0.16309747438541672</v>
      </c>
      <c r="I211" s="117">
        <v>0.11105968106343775</v>
      </c>
      <c r="J211" s="117">
        <v>5.5002480017630265E-2</v>
      </c>
      <c r="K211" s="117">
        <v>2.5679642517474552E-2</v>
      </c>
      <c r="L211" s="117">
        <v>8.4523805124760987E-3</v>
      </c>
      <c r="M211" s="117">
        <v>0.21380243114901323</v>
      </c>
      <c r="N211" s="117">
        <v>0.26464894608498968</v>
      </c>
      <c r="O211" s="117">
        <v>0.2519494213372781</v>
      </c>
      <c r="P211" s="117">
        <v>0.24537727950763344</v>
      </c>
      <c r="Q211" s="118">
        <v>0.17250630084058746</v>
      </c>
      <c r="R211" s="37"/>
    </row>
    <row r="212" spans="2:18" ht="15.95" customHeight="1" x14ac:dyDescent="0.25">
      <c r="B212" s="43" t="s">
        <v>183</v>
      </c>
      <c r="C212" s="116">
        <v>4.4576101622025154E-2</v>
      </c>
      <c r="D212" s="117">
        <v>7.636405915245123E-2</v>
      </c>
      <c r="E212" s="117">
        <v>5.9001907844130515E-2</v>
      </c>
      <c r="F212" s="117">
        <v>2.9729706877776988E-2</v>
      </c>
      <c r="G212" s="117">
        <v>1.0322763194447233E-2</v>
      </c>
      <c r="H212" s="117">
        <v>4.3079237199721052E-2</v>
      </c>
      <c r="I212" s="117">
        <v>2.3945543998152713E-2</v>
      </c>
      <c r="J212" s="117">
        <v>1.1430295347533394E-2</v>
      </c>
      <c r="K212" s="117">
        <v>6.6712025477583137E-3</v>
      </c>
      <c r="L212" s="117">
        <v>2.2702687679036033E-3</v>
      </c>
      <c r="M212" s="117">
        <v>4.3427473298978378E-2</v>
      </c>
      <c r="N212" s="117">
        <v>6.9228503864894167E-2</v>
      </c>
      <c r="O212" s="117">
        <v>7.771942380031352E-2</v>
      </c>
      <c r="P212" s="117">
        <v>6.7458224624952462E-2</v>
      </c>
      <c r="Q212" s="118">
        <v>4.611898160773522E-2</v>
      </c>
      <c r="R212" s="37"/>
    </row>
    <row r="213" spans="2:18" ht="15.95" customHeight="1" x14ac:dyDescent="0.25">
      <c r="B213" s="43" t="s">
        <v>184</v>
      </c>
      <c r="C213" s="116">
        <v>1.6517186947758694E-2</v>
      </c>
      <c r="D213" s="117">
        <v>1.7861721784242283E-2</v>
      </c>
      <c r="E213" s="117">
        <v>1.8346322650558487E-2</v>
      </c>
      <c r="F213" s="117">
        <v>1.3605802021691151E-2</v>
      </c>
      <c r="G213" s="117">
        <v>6.6544792111128881E-3</v>
      </c>
      <c r="H213" s="117">
        <v>9.4116801744487163E-3</v>
      </c>
      <c r="I213" s="117">
        <v>1.2362831492323378E-2</v>
      </c>
      <c r="J213" s="117">
        <v>2.0901020696658932E-3</v>
      </c>
      <c r="K213" s="117">
        <v>4.8807131266069628E-3</v>
      </c>
      <c r="L213" s="117">
        <v>6.8191843982633182E-4</v>
      </c>
      <c r="M213" s="117">
        <v>1.6071731318076668E-2</v>
      </c>
      <c r="N213" s="117">
        <v>1.6428959485125287E-2</v>
      </c>
      <c r="O213" s="117">
        <v>2.4114699167558748E-2</v>
      </c>
      <c r="P213" s="117">
        <v>1.9222913472010234E-2</v>
      </c>
      <c r="Q213" s="118">
        <v>2.574414899765055E-2</v>
      </c>
      <c r="R213" s="37"/>
    </row>
    <row r="214" spans="2:18" ht="15.95" customHeight="1" x14ac:dyDescent="0.25">
      <c r="B214" s="43" t="s">
        <v>185</v>
      </c>
      <c r="C214" s="116">
        <v>6.3469437217314698E-2</v>
      </c>
      <c r="D214" s="117">
        <v>4.8771624556277024E-2</v>
      </c>
      <c r="E214" s="117">
        <v>3.5098359955768883E-2</v>
      </c>
      <c r="F214" s="117">
        <v>2.0754151294564673E-2</v>
      </c>
      <c r="G214" s="117">
        <v>7.2858559178339078E-3</v>
      </c>
      <c r="H214" s="117">
        <v>2.5631217845923461E-2</v>
      </c>
      <c r="I214" s="117">
        <v>1.0965782538888563E-2</v>
      </c>
      <c r="J214" s="117">
        <v>9.5896979437542808E-3</v>
      </c>
      <c r="K214" s="117">
        <v>5.7450902887672007E-3</v>
      </c>
      <c r="L214" s="117">
        <v>1.2462632741666645E-3</v>
      </c>
      <c r="M214" s="117">
        <v>6.8724338928677228E-2</v>
      </c>
      <c r="N214" s="117">
        <v>6.1489689322574995E-2</v>
      </c>
      <c r="O214" s="117">
        <v>4.768860682104209E-2</v>
      </c>
      <c r="P214" s="117">
        <v>4.2576034179737834E-2</v>
      </c>
      <c r="Q214" s="118">
        <v>3.2073536950240837E-2</v>
      </c>
      <c r="R214" s="37"/>
    </row>
    <row r="215" spans="2:18" ht="15.95" customHeight="1" x14ac:dyDescent="0.25">
      <c r="B215" s="43" t="s">
        <v>186</v>
      </c>
      <c r="C215" s="116">
        <v>1.0951946322367219E-2</v>
      </c>
      <c r="D215" s="117">
        <v>1.1280767244985312E-2</v>
      </c>
      <c r="E215" s="117">
        <v>1.1504033083198506E-2</v>
      </c>
      <c r="F215" s="117">
        <v>6.5203656623770067E-3</v>
      </c>
      <c r="G215" s="117">
        <v>3.8698267155405229E-3</v>
      </c>
      <c r="H215" s="117">
        <v>5.0038769211006914E-3</v>
      </c>
      <c r="I215" s="117">
        <v>4.1208385590112487E-3</v>
      </c>
      <c r="J215" s="117">
        <v>1.0663181360075582E-3</v>
      </c>
      <c r="K215" s="117">
        <v>2.5120797200299263E-3</v>
      </c>
      <c r="L215" s="117">
        <v>1.3195064730590264E-3</v>
      </c>
      <c r="M215" s="117">
        <v>1.1946283874668355E-2</v>
      </c>
      <c r="N215" s="117">
        <v>8.7874306491120442E-3</v>
      </c>
      <c r="O215" s="117">
        <v>1.553670329468885E-2</v>
      </c>
      <c r="P215" s="117">
        <v>1.4045133893118429E-2</v>
      </c>
      <c r="Q215" s="118">
        <v>1.3422911419463824E-2</v>
      </c>
      <c r="R215" s="37"/>
    </row>
    <row r="216" spans="2:18" ht="15.95" customHeight="1" x14ac:dyDescent="0.25">
      <c r="B216" s="43" t="s">
        <v>187</v>
      </c>
      <c r="C216" s="116">
        <v>5.324006923486395E-3</v>
      </c>
      <c r="D216" s="117">
        <v>7.9659955489614805E-3</v>
      </c>
      <c r="E216" s="117">
        <v>7.8973464328315444E-3</v>
      </c>
      <c r="F216" s="117">
        <v>8.029475877178489E-3</v>
      </c>
      <c r="G216" s="117">
        <v>6.9116352221416663E-3</v>
      </c>
      <c r="H216" s="117">
        <v>2.1748798255528477E-3</v>
      </c>
      <c r="I216" s="117">
        <v>5.4096491123614759E-3</v>
      </c>
      <c r="J216" s="117">
        <v>2.6808756429453242E-3</v>
      </c>
      <c r="K216" s="117">
        <v>4.8592146909973728E-3</v>
      </c>
      <c r="L216" s="117">
        <v>3.0863009665129935E-3</v>
      </c>
      <c r="M216" s="117">
        <v>5.7316199311398183E-3</v>
      </c>
      <c r="N216" s="117">
        <v>6.745564020347654E-3</v>
      </c>
      <c r="O216" s="117">
        <v>1.062734262541499E-2</v>
      </c>
      <c r="P216" s="117">
        <v>9.4236785322648741E-3</v>
      </c>
      <c r="Q216" s="118">
        <v>1.5400005411735758E-2</v>
      </c>
      <c r="R216" s="37"/>
    </row>
    <row r="217" spans="2:18" ht="15.95" customHeight="1" x14ac:dyDescent="0.25">
      <c r="B217" s="43" t="s">
        <v>188</v>
      </c>
      <c r="C217" s="116">
        <v>2.6072883227218043E-3</v>
      </c>
      <c r="D217" s="117">
        <v>3.0565114865555264E-3</v>
      </c>
      <c r="E217" s="117">
        <v>2.2273481838563152E-3</v>
      </c>
      <c r="F217" s="117">
        <v>7.0125806348972038E-4</v>
      </c>
      <c r="G217" s="117">
        <v>7.0963682437141633E-4</v>
      </c>
      <c r="H217" s="117">
        <v>3.5656189437487905E-3</v>
      </c>
      <c r="I217" s="117">
        <v>4.127110191520967E-4</v>
      </c>
      <c r="J217" s="117">
        <v>7.8079165699531381E-4</v>
      </c>
      <c r="K217" s="117">
        <v>2.9485763288665274E-4</v>
      </c>
      <c r="L217" s="119">
        <v>0</v>
      </c>
      <c r="M217" s="117">
        <v>3.5614542458462361E-3</v>
      </c>
      <c r="N217" s="117">
        <v>1.4290443931726843E-3</v>
      </c>
      <c r="O217" s="117">
        <v>3.4689297726644861E-3</v>
      </c>
      <c r="P217" s="117">
        <v>2.0375619190690737E-3</v>
      </c>
      <c r="Q217" s="118">
        <v>1.3946253548365172E-3</v>
      </c>
      <c r="R217" s="37"/>
    </row>
    <row r="218" spans="2:18" ht="15.95" customHeight="1" x14ac:dyDescent="0.25">
      <c r="B218" s="43" t="s">
        <v>189</v>
      </c>
      <c r="C218" s="116">
        <v>1.4283572965667843E-5</v>
      </c>
      <c r="D218" s="119">
        <v>0</v>
      </c>
      <c r="E218" s="119">
        <v>0</v>
      </c>
      <c r="F218" s="119">
        <v>0</v>
      </c>
      <c r="G218" s="117">
        <v>1.117818039770131E-3</v>
      </c>
      <c r="H218" s="119">
        <v>0</v>
      </c>
      <c r="I218" s="119">
        <v>0</v>
      </c>
      <c r="J218" s="119">
        <v>0</v>
      </c>
      <c r="K218" s="119">
        <v>0</v>
      </c>
      <c r="L218" s="117">
        <v>3.1604316066164962E-3</v>
      </c>
      <c r="M218" s="119">
        <v>0</v>
      </c>
      <c r="N218" s="117">
        <v>2.4132686783647183E-5</v>
      </c>
      <c r="O218" s="119">
        <v>0</v>
      </c>
      <c r="P218" s="119">
        <v>0</v>
      </c>
      <c r="Q218" s="120">
        <v>0</v>
      </c>
      <c r="R218" s="37"/>
    </row>
    <row r="219" spans="2:18" ht="15.95" customHeight="1" x14ac:dyDescent="0.25">
      <c r="B219" s="43" t="s">
        <v>190</v>
      </c>
      <c r="C219" s="116">
        <v>3.3989244556480495E-4</v>
      </c>
      <c r="D219" s="117">
        <v>3.889159376737913E-4</v>
      </c>
      <c r="E219" s="119">
        <v>0</v>
      </c>
      <c r="F219" s="117">
        <v>6.9910322903024428E-5</v>
      </c>
      <c r="G219" s="119">
        <v>0</v>
      </c>
      <c r="H219" s="117">
        <v>1.0848079533541883E-3</v>
      </c>
      <c r="I219" s="119">
        <v>0</v>
      </c>
      <c r="J219" s="117">
        <v>7.0663781381799702E-5</v>
      </c>
      <c r="K219" s="119">
        <v>0</v>
      </c>
      <c r="L219" s="119">
        <v>0</v>
      </c>
      <c r="M219" s="117">
        <v>1.2453535913696157E-4</v>
      </c>
      <c r="N219" s="117">
        <v>3.6849006422520254E-4</v>
      </c>
      <c r="O219" s="119">
        <v>0</v>
      </c>
      <c r="P219" s="119">
        <v>0</v>
      </c>
      <c r="Q219" s="118">
        <v>7.1382348840151889E-5</v>
      </c>
      <c r="R219" s="37"/>
    </row>
    <row r="220" spans="2:18" ht="15.95" customHeight="1" x14ac:dyDescent="0.25">
      <c r="B220" s="43" t="s">
        <v>191</v>
      </c>
      <c r="C220" s="116">
        <v>2.1454573995680036E-3</v>
      </c>
      <c r="D220" s="117">
        <v>2.0557504578993303E-3</v>
      </c>
      <c r="E220" s="117">
        <v>2.2713376787009687E-3</v>
      </c>
      <c r="F220" s="117">
        <v>1.4445542722036839E-3</v>
      </c>
      <c r="G220" s="117">
        <v>1.1276065162079427E-3</v>
      </c>
      <c r="H220" s="117">
        <v>1.8176228215654794E-3</v>
      </c>
      <c r="I220" s="117">
        <v>4.127110191520967E-4</v>
      </c>
      <c r="J220" s="117">
        <v>8.7845926453539267E-4</v>
      </c>
      <c r="K220" s="117">
        <v>2.3793910250209359E-4</v>
      </c>
      <c r="L220" s="117">
        <v>6.0441312272266828E-5</v>
      </c>
      <c r="M220" s="117">
        <v>2.8328824463342904E-3</v>
      </c>
      <c r="N220" s="117">
        <v>1.4290443931726843E-3</v>
      </c>
      <c r="O220" s="117">
        <v>2.6886986325630352E-3</v>
      </c>
      <c r="P220" s="117">
        <v>2.3791950632385864E-3</v>
      </c>
      <c r="Q220" s="118">
        <v>3.3137011557607013E-3</v>
      </c>
      <c r="R220" s="37"/>
    </row>
    <row r="221" spans="2:18" ht="15.95" customHeight="1" x14ac:dyDescent="0.25">
      <c r="B221" s="43" t="s">
        <v>192</v>
      </c>
      <c r="C221" s="116">
        <v>3.3245185850646578E-4</v>
      </c>
      <c r="D221" s="117">
        <v>8.1911602347062415E-4</v>
      </c>
      <c r="E221" s="117">
        <v>7.6776183618264748E-4</v>
      </c>
      <c r="F221" s="117">
        <v>2.2999593131805089E-5</v>
      </c>
      <c r="G221" s="117">
        <v>2.5522952899515544E-5</v>
      </c>
      <c r="H221" s="117">
        <v>1.7309473381163553E-4</v>
      </c>
      <c r="I221" s="117">
        <v>9.3924335779144226E-5</v>
      </c>
      <c r="J221" s="117">
        <v>5.588884461965732E-5</v>
      </c>
      <c r="K221" s="119">
        <v>0</v>
      </c>
      <c r="L221" s="119">
        <v>0</v>
      </c>
      <c r="M221" s="117">
        <v>5.3483001991382908E-4</v>
      </c>
      <c r="N221" s="119">
        <v>0</v>
      </c>
      <c r="O221" s="117">
        <v>1.2335081336972539E-3</v>
      </c>
      <c r="P221" s="117">
        <v>1.1992617611314305E-3</v>
      </c>
      <c r="Q221" s="118">
        <v>4.1894717546824498E-5</v>
      </c>
      <c r="R221" s="37"/>
    </row>
    <row r="222" spans="2:18" ht="15.95" customHeight="1" x14ac:dyDescent="0.25">
      <c r="B222" s="43" t="s">
        <v>193</v>
      </c>
      <c r="C222" s="116">
        <v>6.0256305148606626E-5</v>
      </c>
      <c r="D222" s="117">
        <v>3.889159376737913E-4</v>
      </c>
      <c r="E222" s="117">
        <v>8.4380849802618652E-4</v>
      </c>
      <c r="F222" s="117">
        <v>3.8139983806467136E-4</v>
      </c>
      <c r="G222" s="117">
        <v>1.6987351504542519E-4</v>
      </c>
      <c r="H222" s="117">
        <v>1.9347460989655989E-3</v>
      </c>
      <c r="I222" s="117">
        <v>1.1810840346290026E-3</v>
      </c>
      <c r="J222" s="119">
        <v>0</v>
      </c>
      <c r="K222" s="117">
        <v>9.0833710665040707E-5</v>
      </c>
      <c r="L222" s="117">
        <v>1.0711422478359468E-4</v>
      </c>
      <c r="M222" s="117">
        <v>9.6936985184385889E-5</v>
      </c>
      <c r="N222" s="119">
        <v>0</v>
      </c>
      <c r="O222" s="119">
        <v>0</v>
      </c>
      <c r="P222" s="119">
        <v>0</v>
      </c>
      <c r="Q222" s="118">
        <v>8.2139173756554259E-4</v>
      </c>
      <c r="R222" s="37"/>
    </row>
    <row r="223" spans="2:18" ht="15.95" customHeight="1" x14ac:dyDescent="0.25">
      <c r="B223" s="43" t="s">
        <v>194</v>
      </c>
      <c r="C223" s="116">
        <v>2.1308363177704515E-3</v>
      </c>
      <c r="D223" s="117">
        <v>1.9015354456982684E-3</v>
      </c>
      <c r="E223" s="117">
        <v>1.8697615144578278E-3</v>
      </c>
      <c r="F223" s="117">
        <v>7.0125806348972038E-4</v>
      </c>
      <c r="G223" s="117">
        <v>6.8595045933414738E-4</v>
      </c>
      <c r="H223" s="117">
        <v>1.7776461276110328E-3</v>
      </c>
      <c r="I223" s="117">
        <v>4.127110191520967E-4</v>
      </c>
      <c r="J223" s="117">
        <v>7.8079165699531381E-4</v>
      </c>
      <c r="K223" s="117">
        <v>2.3793910250209359E-4</v>
      </c>
      <c r="L223" s="119">
        <v>0</v>
      </c>
      <c r="M223" s="117">
        <v>2.8328824463342904E-3</v>
      </c>
      <c r="N223" s="117">
        <v>1.4290443931726843E-3</v>
      </c>
      <c r="O223" s="117">
        <v>2.4348087126323682E-3</v>
      </c>
      <c r="P223" s="117">
        <v>1.7203616085692329E-3</v>
      </c>
      <c r="Q223" s="118">
        <v>1.3946253548365172E-3</v>
      </c>
      <c r="R223" s="37"/>
    </row>
    <row r="224" spans="2:18" ht="15.95" customHeight="1" x14ac:dyDescent="0.25">
      <c r="B224" s="43" t="s">
        <v>195</v>
      </c>
      <c r="C224" s="121">
        <v>0</v>
      </c>
      <c r="D224" s="119">
        <v>0</v>
      </c>
      <c r="E224" s="117">
        <v>7.2149812857814064E-4</v>
      </c>
      <c r="F224" s="119">
        <v>0</v>
      </c>
      <c r="G224" s="117">
        <v>4.5534469181879843E-4</v>
      </c>
      <c r="H224" s="119">
        <v>0</v>
      </c>
      <c r="I224" s="117">
        <v>9.4731433085103525E-4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7">
        <v>5.7508982060036542E-4</v>
      </c>
      <c r="Q224" s="118">
        <v>7.4742673096248318E-4</v>
      </c>
      <c r="R224" s="37"/>
    </row>
    <row r="225" spans="2:18" ht="15.95" customHeight="1" x14ac:dyDescent="0.25">
      <c r="B225" s="43" t="s">
        <v>204</v>
      </c>
      <c r="C225" s="121">
        <v>0</v>
      </c>
      <c r="D225" s="117">
        <v>3.889159376737913E-4</v>
      </c>
      <c r="E225" s="117">
        <v>3.6780531961655705E-5</v>
      </c>
      <c r="F225" s="119">
        <v>0</v>
      </c>
      <c r="G225" s="117">
        <v>3.7885399110813762E-5</v>
      </c>
      <c r="H225" s="117">
        <v>1.0571552043769233E-3</v>
      </c>
      <c r="I225" s="119">
        <v>0</v>
      </c>
      <c r="J225" s="119">
        <v>0</v>
      </c>
      <c r="K225" s="119">
        <v>0</v>
      </c>
      <c r="L225" s="117">
        <v>1.0711422478359468E-4</v>
      </c>
      <c r="M225" s="119">
        <v>0</v>
      </c>
      <c r="N225" s="119">
        <v>0</v>
      </c>
      <c r="O225" s="119">
        <v>0</v>
      </c>
      <c r="P225" s="119">
        <v>0</v>
      </c>
      <c r="Q225" s="120">
        <v>0</v>
      </c>
      <c r="R225" s="37"/>
    </row>
    <row r="226" spans="2:18" ht="15.95" customHeight="1" x14ac:dyDescent="0.25">
      <c r="B226" s="43" t="s">
        <v>196</v>
      </c>
      <c r="C226" s="116">
        <v>0.12084981738578723</v>
      </c>
      <c r="D226" s="117">
        <v>9.7032024966764149E-2</v>
      </c>
      <c r="E226" s="117">
        <v>8.3293881310045545E-2</v>
      </c>
      <c r="F226" s="117">
        <v>3.8531028937716739E-2</v>
      </c>
      <c r="G226" s="117">
        <v>1.8864186235840432E-2</v>
      </c>
      <c r="H226" s="117">
        <v>8.4903668171532887E-2</v>
      </c>
      <c r="I226" s="117">
        <v>4.5738121807234654E-2</v>
      </c>
      <c r="J226" s="117">
        <v>2.8388723812017101E-2</v>
      </c>
      <c r="K226" s="117">
        <v>2.5870741456358266E-2</v>
      </c>
      <c r="L226" s="117">
        <v>3.9259191921562145E-3</v>
      </c>
      <c r="M226" s="117">
        <v>0.11800303530912318</v>
      </c>
      <c r="N226" s="117">
        <v>0.12443011147785966</v>
      </c>
      <c r="O226" s="117">
        <v>9.1651968017761404E-2</v>
      </c>
      <c r="P226" s="117">
        <v>8.9457796323871519E-2</v>
      </c>
      <c r="Q226" s="118">
        <v>4.0548400721417466E-2</v>
      </c>
      <c r="R226" s="37"/>
    </row>
    <row r="227" spans="2:18" ht="15.95" customHeight="1" x14ac:dyDescent="0.25">
      <c r="B227" s="43" t="s">
        <v>197</v>
      </c>
      <c r="C227" s="116">
        <v>0.15460867334306866</v>
      </c>
      <c r="D227" s="117">
        <v>0.14310393256095968</v>
      </c>
      <c r="E227" s="117">
        <v>0.10510871833643719</v>
      </c>
      <c r="F227" s="117">
        <v>6.5155142252642878E-2</v>
      </c>
      <c r="G227" s="117">
        <v>2.6787002786673401E-2</v>
      </c>
      <c r="H227" s="117">
        <v>0.10725156661605427</v>
      </c>
      <c r="I227" s="117">
        <v>8.2124988875732177E-2</v>
      </c>
      <c r="J227" s="117">
        <v>3.9181851008680817E-2</v>
      </c>
      <c r="K227" s="117">
        <v>2.2732328084613646E-2</v>
      </c>
      <c r="L227" s="117">
        <v>1.8940020251761409E-2</v>
      </c>
      <c r="M227" s="117">
        <v>0.15229737761620646</v>
      </c>
      <c r="N227" s="117">
        <v>0.16444154969828145</v>
      </c>
      <c r="O227" s="117">
        <v>0.13747914977387662</v>
      </c>
      <c r="P227" s="117">
        <v>0.1098675659933009</v>
      </c>
      <c r="Q227" s="118">
        <v>7.2303158760708364E-2</v>
      </c>
      <c r="R227" s="37"/>
    </row>
    <row r="228" spans="2:18" ht="15.95" customHeight="1" x14ac:dyDescent="0.25">
      <c r="B228" s="43" t="s">
        <v>198</v>
      </c>
      <c r="C228" s="116">
        <v>0.28902658051009072</v>
      </c>
      <c r="D228" s="117">
        <v>0.37222496957283091</v>
      </c>
      <c r="E228" s="117">
        <v>0.37437460865089872</v>
      </c>
      <c r="F228" s="117">
        <v>0.29985840733049662</v>
      </c>
      <c r="G228" s="117">
        <v>0.14847111394334103</v>
      </c>
      <c r="H228" s="117">
        <v>0.28818274313993614</v>
      </c>
      <c r="I228" s="117">
        <v>0.27123753026596314</v>
      </c>
      <c r="J228" s="117">
        <v>0.14412544378220862</v>
      </c>
      <c r="K228" s="117">
        <v>0.11797271041099709</v>
      </c>
      <c r="L228" s="117">
        <v>5.5355968434751164E-2</v>
      </c>
      <c r="M228" s="117">
        <v>0.28296300653992623</v>
      </c>
      <c r="N228" s="117">
        <v>0.32661229694463745</v>
      </c>
      <c r="O228" s="117">
        <v>0.40525350248859737</v>
      </c>
      <c r="P228" s="117">
        <v>0.42568964989580649</v>
      </c>
      <c r="Q228" s="118">
        <v>0.43698578939640714</v>
      </c>
      <c r="R228" s="37"/>
    </row>
    <row r="229" spans="2:18" ht="15.95" customHeight="1" thickBot="1" x14ac:dyDescent="0.3">
      <c r="B229" s="44" t="s">
        <v>82</v>
      </c>
      <c r="C229" s="122">
        <v>1.359655375658728</v>
      </c>
      <c r="D229" s="105">
        <v>1.5531683672752146</v>
      </c>
      <c r="E229" s="105">
        <v>1.5963198723964143</v>
      </c>
      <c r="F229" s="105">
        <v>1.2650457209964847</v>
      </c>
      <c r="G229" s="105">
        <v>1.2152695541498633</v>
      </c>
      <c r="H229" s="105">
        <v>1.6735655811397012</v>
      </c>
      <c r="I229" s="105">
        <v>1.1316992741028629</v>
      </c>
      <c r="J229" s="104">
        <v>0.49887833990772212</v>
      </c>
      <c r="K229" s="104">
        <v>0.6214563558136994</v>
      </c>
      <c r="L229" s="105">
        <v>1.2644331689956501</v>
      </c>
      <c r="M229" s="105">
        <v>1.4105333909284832</v>
      </c>
      <c r="N229" s="105">
        <v>1.1260882794823923</v>
      </c>
      <c r="O229" s="105">
        <v>1.7370132323568288</v>
      </c>
      <c r="P229" s="105">
        <v>1.653333559546655</v>
      </c>
      <c r="Q229" s="106">
        <v>2.3119282475358456</v>
      </c>
      <c r="R229" s="37"/>
    </row>
    <row r="230" spans="2:18" ht="15.75" thickTop="1" x14ac:dyDescent="0.25">
      <c r="J230" s="37"/>
    </row>
    <row r="231" spans="2:18" x14ac:dyDescent="0.25">
      <c r="J231" s="37"/>
    </row>
    <row r="232" spans="2:18" x14ac:dyDescent="0.25">
      <c r="J232" s="37"/>
    </row>
    <row r="233" spans="2:18" x14ac:dyDescent="0.25">
      <c r="J233" s="37"/>
    </row>
    <row r="234" spans="2:18" x14ac:dyDescent="0.25">
      <c r="J234" s="37"/>
    </row>
    <row r="235" spans="2:18" x14ac:dyDescent="0.25">
      <c r="J235" s="37"/>
    </row>
    <row r="236" spans="2:18" x14ac:dyDescent="0.25">
      <c r="J236" s="37"/>
    </row>
    <row r="237" spans="2:18" x14ac:dyDescent="0.25">
      <c r="J237" s="37"/>
    </row>
    <row r="238" spans="2:18" x14ac:dyDescent="0.25">
      <c r="J238" s="37"/>
    </row>
    <row r="239" spans="2:18" x14ac:dyDescent="0.25">
      <c r="J239" s="37"/>
    </row>
    <row r="240" spans="2:18" x14ac:dyDescent="0.25">
      <c r="J240" s="37"/>
    </row>
  </sheetData>
  <mergeCells count="33">
    <mergeCell ref="C83:Q83"/>
    <mergeCell ref="B84:B85"/>
    <mergeCell ref="C84:G84"/>
    <mergeCell ref="H84:L84"/>
    <mergeCell ref="M84:Q84"/>
    <mergeCell ref="D28:F28"/>
    <mergeCell ref="D30:D31"/>
    <mergeCell ref="D32:E32"/>
    <mergeCell ref="D33:E33"/>
    <mergeCell ref="D34:E34"/>
    <mergeCell ref="D40:E40"/>
    <mergeCell ref="D41:E41"/>
    <mergeCell ref="D42:E42"/>
    <mergeCell ref="D43:D46"/>
    <mergeCell ref="D16:J16"/>
    <mergeCell ref="D17:E18"/>
    <mergeCell ref="F17:G17"/>
    <mergeCell ref="I17:I18"/>
    <mergeCell ref="J17:J18"/>
    <mergeCell ref="D19:D20"/>
    <mergeCell ref="D21:J21"/>
    <mergeCell ref="D35:E35"/>
    <mergeCell ref="D36:E36"/>
    <mergeCell ref="D37:E37"/>
    <mergeCell ref="D38:E38"/>
    <mergeCell ref="D39:E39"/>
    <mergeCell ref="D8:D9"/>
    <mergeCell ref="D10:J10"/>
    <mergeCell ref="D5:J5"/>
    <mergeCell ref="D6:E7"/>
    <mergeCell ref="F6:G6"/>
    <mergeCell ref="I6:I7"/>
    <mergeCell ref="J6:J7"/>
  </mergeCells>
  <pageMargins left="0.25" right="0.2" top="0.25" bottom="0.25" header="0.55000000000000004" footer="0.05"/>
  <pageSetup scale="58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VMX3MACP777Z-1758609593-50410</_dlc_DocId>
    <_dlc_DocIdUrl xmlns="d16efad5-0601-4cf0-b7c2-89968258c777">
      <Url>https://icfonline.sharepoint.com/sites/ihd-dhs/WealthIndex/_layouts/15/DocIdRedir.aspx?ID=VMX3MACP777Z-1758609593-50410</Url>
      <Description>VMX3MACP777Z-1758609593-50410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58C6E-F5A4-4293-8013-A87FFD4346AF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2.xml><?xml version="1.0" encoding="utf-8"?>
<ds:datastoreItem xmlns:ds="http://schemas.openxmlformats.org/officeDocument/2006/customXml" ds:itemID="{DA3EC2B6-7515-477E-949D-78EA8ABEF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9482B-F420-418B-89CA-4BDBFB79E2B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EB6521B-95B1-4CDF-BCD9-303CC5AD9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2022-12-20T17:41:31Z</cp:lastPrinted>
  <dcterms:created xsi:type="dcterms:W3CDTF">2013-08-06T13:22:30Z</dcterms:created>
  <dcterms:modified xsi:type="dcterms:W3CDTF">2022-12-20T17:42:28Z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178cabb6-a82d-4bb0-b552-92f1d9fd85b8</vt:lpwstr>
  </property>
</Properties>
</file>